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05" windowWidth="15600" windowHeight="9450" firstSheet="19" activeTab="21"/>
  </bookViews>
  <sheets>
    <sheet name="ออป.เขตแพร่" sheetId="1" state="hidden" r:id="rId1"/>
    <sheet name="ออป.เขตลำปาง" sheetId="3" state="hidden" r:id="rId2"/>
    <sheet name="ออป.เขตเชียงใหม่" sheetId="2" state="hidden" r:id="rId3"/>
    <sheet name="ออป.เหนือบน" sheetId="4" state="hidden" r:id="rId4"/>
    <sheet name="กราฟ-ปริมาตร" sheetId="6" state="hidden" r:id="rId5"/>
    <sheet name="Sheet1" sheetId="7" state="hidden" r:id="rId6"/>
    <sheet name="FSC" sheetId="8" state="hidden" r:id="rId7"/>
    <sheet name="Sheet2" sheetId="9" state="hidden" r:id="rId8"/>
    <sheet name="ปลูกไม้อื่นๆสวนป่า.." sheetId="30" r:id="rId9"/>
    <sheet name="ปลูกไม้อื่นๆ ออป.เขต " sheetId="26" r:id="rId10"/>
    <sheet name="ปลูกไม้อื่นๆ ออป.ภาค" sheetId="27" r:id="rId11"/>
    <sheet name="ปลูกไม้สักสวนป่า" sheetId="33" r:id="rId12"/>
    <sheet name="ปลูกไม้สัก ออป.เขต " sheetId="22" r:id="rId13"/>
    <sheet name="ปลูกไม้สัก ออป.ภาค" sheetId="23" r:id="rId14"/>
    <sheet name="ปลูกไม้ยูคาฯ สวนป่า)" sheetId="32" r:id="rId15"/>
    <sheet name="ปลูกไม้ยูคาฯ ออป.เขต" sheetId="24" r:id="rId16"/>
    <sheet name="ปลูกไม้ยูคาฯ ออป.ภาค" sheetId="25" r:id="rId17"/>
    <sheet name="ปลูกไม้ยางพาราสวนป่า..." sheetId="31" r:id="rId18"/>
    <sheet name="ปลูกไม้ยางพารา ออป.เขต" sheetId="19" r:id="rId19"/>
    <sheet name="ปลูกไม้ยางพารา ออป.ภาค" sheetId="28" r:id="rId20"/>
    <sheet name="ปลูกไม้ทุกชนิอของ อ.อ.ป." sheetId="21" r:id="rId21"/>
    <sheet name="คำอธิบาย" sheetId="29" r:id="rId22"/>
  </sheets>
  <definedNames>
    <definedName name="_xlnm.Print_Area" localSheetId="6">FSC!$A$1:$AA$37</definedName>
    <definedName name="_xlnm.Print_Area" localSheetId="2">ออป.เขตเชียงใหม่!$A$1:$EY$91</definedName>
    <definedName name="_xlnm.Print_Area" localSheetId="0">ออป.เขตแพร่!$A$1:$EX$69</definedName>
    <definedName name="_xlnm.Print_Area" localSheetId="1">ออป.เขตลำปาง!$A$1:$EY$79</definedName>
    <definedName name="_xlnm.Print_Area" localSheetId="3">ออป.เหนือบน!$A$1:$N$36</definedName>
    <definedName name="_xlnm.Print_Titles" localSheetId="20">'ปลูกไม้ทุกชนิอของ อ.อ.ป.'!$1:$4</definedName>
    <definedName name="_xlnm.Print_Titles" localSheetId="2">ออป.เขตเชียงใหม่!$A:$B,ออป.เขตเชียงใหม่!$1:$4</definedName>
    <definedName name="_xlnm.Print_Titles" localSheetId="0">ออป.เขตแพร่!$A:$B,ออป.เขตแพร่!$3:$4</definedName>
    <definedName name="_xlnm.Print_Titles" localSheetId="1">ออป.เขตลำปาง!$A:$B,ออป.เขตลำปาง!$1:$4</definedName>
    <definedName name="_xlnm.Print_Titles" localSheetId="3">ออป.เหนือบน!$1:$1</definedName>
  </definedNames>
  <calcPr calcId="144525"/>
</workbook>
</file>

<file path=xl/calcChain.xml><?xml version="1.0" encoding="utf-8"?>
<calcChain xmlns="http://schemas.openxmlformats.org/spreadsheetml/2006/main">
  <c r="L13" i="9"/>
  <c r="K13"/>
  <c r="I13"/>
  <c r="H13"/>
  <c r="F13"/>
  <c r="E13"/>
  <c r="BH12"/>
  <c r="BG12"/>
  <c r="BE12"/>
  <c r="BD12"/>
  <c r="BB12"/>
  <c r="BA12"/>
  <c r="AY12"/>
  <c r="AX12"/>
  <c r="AV12"/>
  <c r="AU12"/>
  <c r="AS12"/>
  <c r="AR12"/>
  <c r="AP12"/>
  <c r="AO12"/>
  <c r="AM12"/>
  <c r="AL12"/>
  <c r="AJ12"/>
  <c r="AI12"/>
  <c r="AG12"/>
  <c r="AF12"/>
  <c r="AD12"/>
  <c r="AC12"/>
  <c r="AA12"/>
  <c r="Z12"/>
  <c r="X12"/>
  <c r="W12"/>
  <c r="U12"/>
  <c r="T12"/>
  <c r="R12"/>
  <c r="Q12"/>
  <c r="O12"/>
  <c r="N12"/>
  <c r="L12"/>
  <c r="K12"/>
  <c r="I12"/>
  <c r="H12"/>
  <c r="F12"/>
  <c r="E12"/>
  <c r="L11"/>
  <c r="K11"/>
  <c r="I11"/>
  <c r="H11"/>
  <c r="F11"/>
  <c r="E11"/>
  <c r="CC10"/>
  <c r="CB10"/>
  <c r="BZ10"/>
  <c r="BY10"/>
  <c r="BW10"/>
  <c r="BV10"/>
  <c r="BT10"/>
  <c r="BS10"/>
  <c r="BQ10"/>
  <c r="BP10"/>
  <c r="BN10"/>
  <c r="BM10"/>
  <c r="BK10"/>
  <c r="BJ10"/>
  <c r="BH10"/>
  <c r="BG10"/>
  <c r="BE10"/>
  <c r="BD10"/>
  <c r="BB10"/>
  <c r="BA10"/>
  <c r="AY10"/>
  <c r="AX10"/>
  <c r="AV10"/>
  <c r="AU10"/>
  <c r="AS10"/>
  <c r="AR10"/>
  <c r="AP10"/>
  <c r="AO10"/>
  <c r="AM10"/>
  <c r="AL10"/>
  <c r="AJ10"/>
  <c r="AI10"/>
  <c r="AG10"/>
  <c r="AF10"/>
  <c r="AD10"/>
  <c r="AC10"/>
  <c r="AA10"/>
  <c r="Z10"/>
  <c r="X10"/>
  <c r="W10"/>
  <c r="U10"/>
  <c r="T10"/>
  <c r="R10"/>
  <c r="Q10"/>
  <c r="O10"/>
  <c r="N10"/>
  <c r="L10"/>
  <c r="K10"/>
  <c r="I10"/>
  <c r="H10"/>
  <c r="F10"/>
  <c r="E10"/>
  <c r="BT9"/>
  <c r="BS9"/>
  <c r="BB9"/>
  <c r="BA9"/>
  <c r="AV9"/>
  <c r="AU9"/>
  <c r="AS9"/>
  <c r="AR9"/>
  <c r="AP9"/>
  <c r="AO9"/>
  <c r="AM9"/>
  <c r="AL9"/>
  <c r="AJ9"/>
  <c r="AI9"/>
  <c r="AG9"/>
  <c r="AF9"/>
  <c r="AD9"/>
  <c r="AC9"/>
  <c r="AA9"/>
  <c r="Z9"/>
  <c r="X9"/>
  <c r="W9"/>
  <c r="U9"/>
  <c r="T9"/>
  <c r="R9"/>
  <c r="Q9"/>
  <c r="O9"/>
  <c r="N9"/>
  <c r="L9"/>
  <c r="K9"/>
  <c r="I9"/>
  <c r="H9"/>
  <c r="F9"/>
  <c r="E9"/>
  <c r="L8"/>
  <c r="K8"/>
  <c r="K15" s="1"/>
  <c r="I8"/>
  <c r="I15" s="1"/>
  <c r="H8"/>
  <c r="H15" s="1"/>
  <c r="F8"/>
  <c r="F15" s="1"/>
  <c r="E8"/>
  <c r="E15" s="1"/>
  <c r="E64" i="4"/>
  <c r="E63"/>
  <c r="E62"/>
  <c r="E61"/>
  <c r="E60"/>
  <c r="E59"/>
  <c r="E56"/>
  <c r="E55"/>
  <c r="E54"/>
  <c r="E51"/>
  <c r="E50"/>
  <c r="E49"/>
  <c r="E46"/>
  <c r="E45"/>
  <c r="E44"/>
  <c r="E43"/>
  <c r="E42"/>
  <c r="E41"/>
  <c r="L15" i="9" l="1"/>
  <c r="EP9" i="1"/>
  <c r="EO9"/>
  <c r="EF9"/>
  <c r="CO9" i="9" s="1"/>
  <c r="EE9" i="1"/>
  <c r="CN9" i="9" s="1"/>
  <c r="EA9" i="1"/>
  <c r="CL9" i="9" s="1"/>
  <c r="DZ9" i="1"/>
  <c r="CK9" i="9" s="1"/>
  <c r="DV9" i="1"/>
  <c r="CI9" i="9" s="1"/>
  <c r="DU9" i="1"/>
  <c r="CH9" i="9" s="1"/>
  <c r="DV18" i="1"/>
  <c r="DU18"/>
  <c r="DQ9"/>
  <c r="CF9" i="9" s="1"/>
  <c r="DP9" i="1"/>
  <c r="CE9" i="9" s="1"/>
  <c r="DL9" i="1"/>
  <c r="CC9" i="9" s="1"/>
  <c r="DK9" i="1"/>
  <c r="CB9" i="9" s="1"/>
  <c r="EU37" i="3"/>
  <c r="ET37"/>
  <c r="EP37"/>
  <c r="EO37"/>
  <c r="EK37"/>
  <c r="EJ37"/>
  <c r="EF37"/>
  <c r="EE37"/>
  <c r="EA37"/>
  <c r="DZ37"/>
  <c r="DV37"/>
  <c r="DU37"/>
  <c r="DQ37"/>
  <c r="DP37"/>
  <c r="DL37"/>
  <c r="DK37"/>
  <c r="DG37"/>
  <c r="DF37"/>
  <c r="DB37"/>
  <c r="DA37"/>
  <c r="CW37"/>
  <c r="CV37"/>
  <c r="CR37"/>
  <c r="CQ37"/>
  <c r="CM37"/>
  <c r="CL37"/>
  <c r="CH37"/>
  <c r="CG37"/>
  <c r="CC37"/>
  <c r="CB37"/>
  <c r="BX37"/>
  <c r="BW37"/>
  <c r="BS37"/>
  <c r="AJ37"/>
  <c r="AI37"/>
  <c r="AE37"/>
  <c r="AD37"/>
  <c r="Z37"/>
  <c r="Y37"/>
  <c r="U37"/>
  <c r="T37"/>
  <c r="P37"/>
  <c r="O37"/>
  <c r="K37"/>
  <c r="J37"/>
  <c r="F37"/>
  <c r="EF22"/>
  <c r="EE22"/>
  <c r="EA22"/>
  <c r="DZ22"/>
  <c r="DV22"/>
  <c r="DU22"/>
  <c r="DQ22"/>
  <c r="DP22"/>
  <c r="DL22"/>
  <c r="DK22"/>
  <c r="DG22"/>
  <c r="DF22"/>
  <c r="DB22"/>
  <c r="DA22"/>
  <c r="CW22"/>
  <c r="CV22"/>
  <c r="CS22"/>
  <c r="CR22"/>
  <c r="CQ22"/>
  <c r="CM22"/>
  <c r="CL22"/>
  <c r="CH22"/>
  <c r="CG22"/>
  <c r="CC22"/>
  <c r="CB22"/>
  <c r="BS22"/>
  <c r="BR22"/>
  <c r="BN22"/>
  <c r="BM22"/>
  <c r="BI22"/>
  <c r="BH22"/>
  <c r="BE22"/>
  <c r="BD22"/>
  <c r="BC22"/>
  <c r="AY22"/>
  <c r="AX22"/>
  <c r="AT22"/>
  <c r="AS22"/>
  <c r="AO22"/>
  <c r="AN22"/>
  <c r="AJ22"/>
  <c r="AI22"/>
  <c r="AE22"/>
  <c r="AD22"/>
  <c r="Z22"/>
  <c r="Y22"/>
  <c r="U22"/>
  <c r="T22"/>
  <c r="P22"/>
  <c r="K22"/>
  <c r="J22"/>
  <c r="F22"/>
  <c r="E22"/>
  <c r="EK12"/>
  <c r="EJ12"/>
  <c r="EF12"/>
  <c r="CO12" i="9" s="1"/>
  <c r="EE12" i="3"/>
  <c r="CN12" i="9" s="1"/>
  <c r="EB12" i="3"/>
  <c r="EA12"/>
  <c r="CL12" i="9" s="1"/>
  <c r="DZ12" i="3"/>
  <c r="CK12" i="9" s="1"/>
  <c r="DV12" i="3"/>
  <c r="CI12" i="9" s="1"/>
  <c r="DU12" i="3"/>
  <c r="CH12" i="9" s="1"/>
  <c r="DQ12" i="3"/>
  <c r="CF12" i="9" s="1"/>
  <c r="DP12" i="3"/>
  <c r="CE12" i="9" s="1"/>
  <c r="DM12" i="3"/>
  <c r="DL12"/>
  <c r="CC12" i="9" s="1"/>
  <c r="DK12" i="3"/>
  <c r="CB12" i="9" s="1"/>
  <c r="DH12" i="3"/>
  <c r="DG12"/>
  <c r="BZ12" i="9" s="1"/>
  <c r="DF12" i="3"/>
  <c r="BY12" i="9" s="1"/>
  <c r="DB12" i="3"/>
  <c r="BW12" i="9" s="1"/>
  <c r="DA12" i="3"/>
  <c r="BV12" i="9" s="1"/>
  <c r="CW12" i="3"/>
  <c r="BT12" i="9" s="1"/>
  <c r="CV12" i="3"/>
  <c r="BS12" i="9" s="1"/>
  <c r="CR12" i="3"/>
  <c r="BQ12" i="9" s="1"/>
  <c r="CR12" s="1"/>
  <c r="CQ12" i="3"/>
  <c r="BP12" i="9" s="1"/>
  <c r="CM12" i="3"/>
  <c r="BN12" i="9" s="1"/>
  <c r="CL12" i="3"/>
  <c r="BM12" i="9" s="1"/>
  <c r="CI12" i="3"/>
  <c r="CH12"/>
  <c r="BK12" i="9" s="1"/>
  <c r="CG12" i="3"/>
  <c r="BJ12" i="9" s="1"/>
  <c r="CQ12" s="1"/>
  <c r="EU11" i="3"/>
  <c r="ET11"/>
  <c r="EP11"/>
  <c r="EO11"/>
  <c r="EK11"/>
  <c r="EJ11"/>
  <c r="EF11"/>
  <c r="CO11" i="9" s="1"/>
  <c r="EE11" i="3"/>
  <c r="CN11" i="9" s="1"/>
  <c r="EA11" i="3"/>
  <c r="CL11" i="9" s="1"/>
  <c r="DZ11" i="3"/>
  <c r="CK11" i="9" s="1"/>
  <c r="DV11" i="3"/>
  <c r="CI11" i="9" s="1"/>
  <c r="DU11" i="3"/>
  <c r="CH11" i="9" s="1"/>
  <c r="DQ11" i="3"/>
  <c r="CF11" i="9" s="1"/>
  <c r="DP11" i="3"/>
  <c r="CE11" i="9" s="1"/>
  <c r="DL11" i="3"/>
  <c r="CC11" i="9" s="1"/>
  <c r="DK11" i="3"/>
  <c r="CB11" i="9" s="1"/>
  <c r="DG11" i="3"/>
  <c r="BZ11" i="9" s="1"/>
  <c r="DF11" i="3"/>
  <c r="BY11" i="9" s="1"/>
  <c r="DB11" i="3"/>
  <c r="BW11" i="9" s="1"/>
  <c r="DA11" i="3"/>
  <c r="BV11" i="9" s="1"/>
  <c r="CW11" i="3"/>
  <c r="BT11" i="9" s="1"/>
  <c r="CV11" i="3"/>
  <c r="BS11" i="9" s="1"/>
  <c r="CR11" i="3"/>
  <c r="BQ11" i="9" s="1"/>
  <c r="CQ11" i="3"/>
  <c r="BP11" i="9" s="1"/>
  <c r="CM11" i="3"/>
  <c r="BN11" i="9" s="1"/>
  <c r="CL11" i="3"/>
  <c r="BM11" i="9" s="1"/>
  <c r="CH11" i="3"/>
  <c r="BK11" i="9" s="1"/>
  <c r="CG11" i="3"/>
  <c r="BJ11" i="9" s="1"/>
  <c r="CC11" i="3"/>
  <c r="BH11" i="9" s="1"/>
  <c r="CB11" i="3"/>
  <c r="BG11" i="9" s="1"/>
  <c r="BX11" i="3"/>
  <c r="BE11" i="9" s="1"/>
  <c r="BW11" i="3"/>
  <c r="BD11" i="9" s="1"/>
  <c r="BS11" i="3"/>
  <c r="BB11" i="9" s="1"/>
  <c r="BR11" i="3"/>
  <c r="BA11" i="9" s="1"/>
  <c r="BN11" i="3"/>
  <c r="AY11" i="9" s="1"/>
  <c r="BM11" i="3"/>
  <c r="AX11" i="9" s="1"/>
  <c r="BI11" i="3"/>
  <c r="AV11" i="9" s="1"/>
  <c r="BH11" i="3"/>
  <c r="AU11" i="9" s="1"/>
  <c r="BD11" i="3"/>
  <c r="AS11" i="9" s="1"/>
  <c r="BC11" i="3"/>
  <c r="AR11" i="9" s="1"/>
  <c r="AZ11" i="3"/>
  <c r="AY11"/>
  <c r="AP11" i="9" s="1"/>
  <c r="AX11" i="3"/>
  <c r="AO11" i="9" s="1"/>
  <c r="AT11" i="3"/>
  <c r="AM11" i="9" s="1"/>
  <c r="AS11" i="3"/>
  <c r="AL11" i="9" s="1"/>
  <c r="AO11" i="3"/>
  <c r="AJ11" i="9" s="1"/>
  <c r="AN11" i="3"/>
  <c r="AI11" i="9" s="1"/>
  <c r="AJ11" i="3"/>
  <c r="AG11" i="9" s="1"/>
  <c r="AI11" i="3"/>
  <c r="AF11" i="9" s="1"/>
  <c r="AE11" i="3"/>
  <c r="AD11" i="9" s="1"/>
  <c r="CR11" s="1"/>
  <c r="AD11" i="3"/>
  <c r="AC11" i="9" s="1"/>
  <c r="AA11" i="3"/>
  <c r="Z11"/>
  <c r="AA11" i="9" s="1"/>
  <c r="Y11" i="3"/>
  <c r="Z11" i="9" s="1"/>
  <c r="U11" i="3"/>
  <c r="X11" i="9" s="1"/>
  <c r="T11" i="3"/>
  <c r="W11" i="9" s="1"/>
  <c r="P11" i="3"/>
  <c r="U11" i="9" s="1"/>
  <c r="O11" i="3"/>
  <c r="T11" i="9" s="1"/>
  <c r="K11" i="3"/>
  <c r="R11" i="9" s="1"/>
  <c r="J11" i="3"/>
  <c r="Q11" i="9" s="1"/>
  <c r="F11" i="3"/>
  <c r="O11" i="9" s="1"/>
  <c r="E11" i="3"/>
  <c r="N11" i="9" s="1"/>
  <c r="CQ11" s="1"/>
  <c r="EU10" i="3"/>
  <c r="ET10"/>
  <c r="EF10"/>
  <c r="CO10" i="9" s="1"/>
  <c r="EE10" i="3"/>
  <c r="CN10" i="9" s="1"/>
  <c r="EA10" i="3"/>
  <c r="CL10" i="9" s="1"/>
  <c r="DZ10" i="3"/>
  <c r="CK10" i="9" s="1"/>
  <c r="DV10" i="3"/>
  <c r="CI10" i="9" s="1"/>
  <c r="DU10" i="3"/>
  <c r="CH10" i="9" s="1"/>
  <c r="CQ10" s="1"/>
  <c r="DQ10" i="3"/>
  <c r="CF10" i="9" s="1"/>
  <c r="CR10" s="1"/>
  <c r="DP10" i="3"/>
  <c r="CE10" i="9" s="1"/>
  <c r="EU9" i="3"/>
  <c r="ET9"/>
  <c r="EP9"/>
  <c r="EO9"/>
  <c r="EK9"/>
  <c r="EJ9"/>
  <c r="DL9"/>
  <c r="DK9"/>
  <c r="DG9"/>
  <c r="BZ9" i="9" s="1"/>
  <c r="DF9" i="3"/>
  <c r="BY9" i="9" s="1"/>
  <c r="DB9" i="3"/>
  <c r="BW9" i="9" s="1"/>
  <c r="DA9" i="3"/>
  <c r="BV9" i="9" s="1"/>
  <c r="CR9" i="3"/>
  <c r="BQ9" i="9" s="1"/>
  <c r="CQ9" i="3"/>
  <c r="BP9" i="9" s="1"/>
  <c r="CM9" i="3"/>
  <c r="BN9" i="9" s="1"/>
  <c r="CL9" i="3"/>
  <c r="BM9" i="9" s="1"/>
  <c r="CH9" i="3"/>
  <c r="BK9" i="9" s="1"/>
  <c r="CG9" i="3"/>
  <c r="BJ9" i="9" s="1"/>
  <c r="CC9" i="3"/>
  <c r="BH9" i="9" s="1"/>
  <c r="CB9" i="3"/>
  <c r="BG9" i="9" s="1"/>
  <c r="BX9" i="3"/>
  <c r="BE9" i="9" s="1"/>
  <c r="BW9" i="3"/>
  <c r="BD9" i="9" s="1"/>
  <c r="BN9" i="3"/>
  <c r="AY9" i="9" s="1"/>
  <c r="CR9" s="1"/>
  <c r="BM9" i="3"/>
  <c r="AX9" i="9" s="1"/>
  <c r="CQ9" s="1"/>
  <c r="CW8" i="3"/>
  <c r="CV8"/>
  <c r="CR8"/>
  <c r="CQ8"/>
  <c r="CH8"/>
  <c r="CG8"/>
  <c r="CC8"/>
  <c r="CB8"/>
  <c r="BX8"/>
  <c r="BW8"/>
  <c r="BS8"/>
  <c r="BR8"/>
  <c r="BN8"/>
  <c r="BM8"/>
  <c r="BI8"/>
  <c r="BH8"/>
  <c r="AT8"/>
  <c r="AS8"/>
  <c r="AO8"/>
  <c r="AN8"/>
  <c r="AJ8"/>
  <c r="AI8"/>
  <c r="AE8"/>
  <c r="AD8"/>
  <c r="AA8"/>
  <c r="Z8"/>
  <c r="Y8"/>
  <c r="U8"/>
  <c r="T8"/>
  <c r="P8"/>
  <c r="O8"/>
  <c r="K8"/>
  <c r="J8"/>
  <c r="F8"/>
  <c r="E8"/>
  <c r="EU7"/>
  <c r="ET7"/>
  <c r="EP7"/>
  <c r="EO7"/>
  <c r="EK7"/>
  <c r="EJ7"/>
  <c r="EF7"/>
  <c r="EE7"/>
  <c r="EA7"/>
  <c r="DZ7"/>
  <c r="DV7"/>
  <c r="DU7"/>
  <c r="DQ7"/>
  <c r="DP7"/>
  <c r="DL7"/>
  <c r="DK7"/>
  <c r="DG7"/>
  <c r="DF7"/>
  <c r="DB7"/>
  <c r="DA7"/>
  <c r="CW7"/>
  <c r="CV7"/>
  <c r="CR7"/>
  <c r="CQ7"/>
  <c r="CM7"/>
  <c r="CL7"/>
  <c r="CH7"/>
  <c r="CG7"/>
  <c r="CC7"/>
  <c r="CB7"/>
  <c r="BX7"/>
  <c r="BW7"/>
  <c r="BS7"/>
  <c r="BR7"/>
  <c r="BN7"/>
  <c r="BM7"/>
  <c r="BI7"/>
  <c r="BH7"/>
  <c r="BD7"/>
  <c r="BC7"/>
  <c r="AZ7"/>
  <c r="AY7"/>
  <c r="AX7"/>
  <c r="AT7"/>
  <c r="AS7"/>
  <c r="AO7"/>
  <c r="AN7"/>
  <c r="AE7"/>
  <c r="AD7"/>
  <c r="AA7"/>
  <c r="Z7"/>
  <c r="Y7"/>
  <c r="U7"/>
  <c r="T7"/>
  <c r="P7"/>
  <c r="O7"/>
  <c r="K7"/>
  <c r="J7"/>
  <c r="F7"/>
  <c r="E7"/>
  <c r="EU6"/>
  <c r="ET6"/>
  <c r="EP6"/>
  <c r="EO6"/>
  <c r="EK6"/>
  <c r="EJ6"/>
  <c r="EF6"/>
  <c r="EE6"/>
  <c r="EA6"/>
  <c r="DZ6"/>
  <c r="DV6"/>
  <c r="DU6"/>
  <c r="DQ6"/>
  <c r="DP6"/>
  <c r="DL6"/>
  <c r="DK6"/>
  <c r="DG6"/>
  <c r="DF6"/>
  <c r="DB6"/>
  <c r="DA6"/>
  <c r="CW6"/>
  <c r="CV6"/>
  <c r="CR6"/>
  <c r="CQ6"/>
  <c r="CM6"/>
  <c r="CL6"/>
  <c r="CH6"/>
  <c r="CG6"/>
  <c r="CC6"/>
  <c r="CB6"/>
  <c r="BX6"/>
  <c r="BW6"/>
  <c r="BS6"/>
  <c r="BR6"/>
  <c r="BN6"/>
  <c r="BM6"/>
  <c r="BI6"/>
  <c r="BH6"/>
  <c r="BD6"/>
  <c r="BC6"/>
  <c r="AZ6"/>
  <c r="AY6"/>
  <c r="AX6"/>
  <c r="AT6"/>
  <c r="AS6"/>
  <c r="AO6"/>
  <c r="AN6"/>
  <c r="AJ6"/>
  <c r="AI6"/>
  <c r="AE6"/>
  <c r="AD6"/>
  <c r="AA6"/>
  <c r="Z6"/>
  <c r="Y6"/>
  <c r="U6"/>
  <c r="T6"/>
  <c r="P6"/>
  <c r="O6"/>
  <c r="K6"/>
  <c r="J6"/>
  <c r="F6"/>
  <c r="E6"/>
  <c r="EX9" i="1" l="1"/>
  <c r="EY9" s="1"/>
  <c r="EX12" i="3"/>
  <c r="EY12"/>
  <c r="EW9" i="1"/>
  <c r="BI10" i="2"/>
  <c r="EK10"/>
  <c r="EZ12" i="3" l="1"/>
  <c r="AA6" i="6"/>
  <c r="BS50" i="3"/>
  <c r="BS44"/>
  <c r="BS29"/>
  <c r="Y37" i="8" l="1"/>
  <c r="U37"/>
  <c r="T37"/>
  <c r="P37"/>
  <c r="O37"/>
  <c r="K37"/>
  <c r="J37"/>
  <c r="F37"/>
  <c r="E37"/>
  <c r="Z33"/>
  <c r="Y33"/>
  <c r="U33"/>
  <c r="T33"/>
  <c r="P33"/>
  <c r="O33"/>
  <c r="K33"/>
  <c r="J33"/>
  <c r="E33"/>
  <c r="Z27"/>
  <c r="Y27"/>
  <c r="U27"/>
  <c r="T27"/>
  <c r="P27"/>
  <c r="O27"/>
  <c r="K27"/>
  <c r="J27"/>
  <c r="F27"/>
  <c r="E27"/>
  <c r="Z21"/>
  <c r="Y21"/>
  <c r="U21"/>
  <c r="T21"/>
  <c r="P21"/>
  <c r="O21"/>
  <c r="K21"/>
  <c r="J21"/>
  <c r="F21"/>
  <c r="E21"/>
  <c r="F7" i="2" l="1"/>
  <c r="F6"/>
  <c r="F5"/>
  <c r="K10"/>
  <c r="BX65" i="1" l="1"/>
  <c r="BN65"/>
  <c r="EU69" l="1"/>
  <c r="ET69"/>
  <c r="EP69"/>
  <c r="EO69"/>
  <c r="EK69"/>
  <c r="EJ69"/>
  <c r="EF69"/>
  <c r="EE69"/>
  <c r="EA69"/>
  <c r="DZ69"/>
  <c r="DV69"/>
  <c r="DU69"/>
  <c r="DQ69"/>
  <c r="DP69"/>
  <c r="DL69"/>
  <c r="DK69"/>
  <c r="DG69"/>
  <c r="DF69"/>
  <c r="DB69"/>
  <c r="DA69"/>
  <c r="CW69"/>
  <c r="CV69"/>
  <c r="CR69"/>
  <c r="CQ69"/>
  <c r="CL69"/>
  <c r="CH69"/>
  <c r="CG69"/>
  <c r="CC69"/>
  <c r="CB69"/>
  <c r="BX69"/>
  <c r="BW69"/>
  <c r="BR69"/>
  <c r="BN69"/>
  <c r="BM69"/>
  <c r="BI69"/>
  <c r="BH69"/>
  <c r="BD69"/>
  <c r="BC69"/>
  <c r="AY69"/>
  <c r="AX69"/>
  <c r="AT69"/>
  <c r="AS69"/>
  <c r="AO69"/>
  <c r="AN69"/>
  <c r="AJ69"/>
  <c r="AI69"/>
  <c r="AE69"/>
  <c r="AD69"/>
  <c r="Y69"/>
  <c r="U69"/>
  <c r="T69"/>
  <c r="P69"/>
  <c r="O69"/>
  <c r="K69"/>
  <c r="J69"/>
  <c r="EU65"/>
  <c r="ET65"/>
  <c r="EP65"/>
  <c r="EO65"/>
  <c r="EK65"/>
  <c r="EJ65"/>
  <c r="EF65"/>
  <c r="EE65"/>
  <c r="EA65"/>
  <c r="DZ65"/>
  <c r="DV65"/>
  <c r="DU65"/>
  <c r="DQ65"/>
  <c r="DP65"/>
  <c r="DL65"/>
  <c r="DK65"/>
  <c r="DG65"/>
  <c r="DF65"/>
  <c r="DB65"/>
  <c r="DA65"/>
  <c r="CW65"/>
  <c r="CV65"/>
  <c r="CR65"/>
  <c r="CQ65"/>
  <c r="CM65"/>
  <c r="CL65"/>
  <c r="CH65"/>
  <c r="CG65"/>
  <c r="CC65"/>
  <c r="CB65"/>
  <c r="BW65"/>
  <c r="BS65"/>
  <c r="BR65"/>
  <c r="BM65"/>
  <c r="BI65"/>
  <c r="BH65"/>
  <c r="BD65"/>
  <c r="BC65"/>
  <c r="AY65"/>
  <c r="AX65"/>
  <c r="AT65"/>
  <c r="AS65"/>
  <c r="AO65"/>
  <c r="AN65"/>
  <c r="AJ65"/>
  <c r="AI65"/>
  <c r="AE65"/>
  <c r="AD65"/>
  <c r="Z65"/>
  <c r="Y65"/>
  <c r="U65"/>
  <c r="T65"/>
  <c r="P65"/>
  <c r="O65"/>
  <c r="K65"/>
  <c r="J65"/>
  <c r="EU59"/>
  <c r="ET59"/>
  <c r="EP59"/>
  <c r="EO59"/>
  <c r="EK59"/>
  <c r="EJ59"/>
  <c r="EF59"/>
  <c r="EE59"/>
  <c r="EA59"/>
  <c r="DZ59"/>
  <c r="DV59"/>
  <c r="DU59"/>
  <c r="DQ59"/>
  <c r="DP59"/>
  <c r="DL59"/>
  <c r="DK59"/>
  <c r="DG59"/>
  <c r="DF59"/>
  <c r="DB59"/>
  <c r="DA59"/>
  <c r="CW59"/>
  <c r="CV59"/>
  <c r="CR59"/>
  <c r="CQ59"/>
  <c r="CM59"/>
  <c r="CL59"/>
  <c r="CH59"/>
  <c r="CG59"/>
  <c r="CC59"/>
  <c r="CB59"/>
  <c r="BX59"/>
  <c r="BW59"/>
  <c r="BS59"/>
  <c r="BR59"/>
  <c r="BN59"/>
  <c r="BM59"/>
  <c r="BI59"/>
  <c r="BH59"/>
  <c r="BD59"/>
  <c r="BC59"/>
  <c r="AY59"/>
  <c r="AX59"/>
  <c r="AT59"/>
  <c r="AS59"/>
  <c r="AO59"/>
  <c r="AN59"/>
  <c r="AJ59"/>
  <c r="AI59"/>
  <c r="AE59"/>
  <c r="AD59"/>
  <c r="Z59"/>
  <c r="Y59"/>
  <c r="U59"/>
  <c r="T59"/>
  <c r="P59"/>
  <c r="O59"/>
  <c r="K59"/>
  <c r="J59"/>
  <c r="EU53"/>
  <c r="ET53"/>
  <c r="EP53"/>
  <c r="EO53"/>
  <c r="EK53"/>
  <c r="EJ53"/>
  <c r="EF53"/>
  <c r="EE53"/>
  <c r="EA53"/>
  <c r="DZ53"/>
  <c r="DV53"/>
  <c r="DU53"/>
  <c r="DQ53"/>
  <c r="DP53"/>
  <c r="DL53"/>
  <c r="DK53"/>
  <c r="DG53"/>
  <c r="DF53"/>
  <c r="DB53"/>
  <c r="DA53"/>
  <c r="CW53"/>
  <c r="CV53"/>
  <c r="CR53"/>
  <c r="CQ53"/>
  <c r="CM53"/>
  <c r="CL53"/>
  <c r="CH53"/>
  <c r="CG53"/>
  <c r="CC53"/>
  <c r="CB53"/>
  <c r="BX53"/>
  <c r="BW53"/>
  <c r="BS53"/>
  <c r="BR53"/>
  <c r="BN53"/>
  <c r="BM53"/>
  <c r="BI53"/>
  <c r="BH53"/>
  <c r="BD53"/>
  <c r="BC53"/>
  <c r="AY53"/>
  <c r="AX53"/>
  <c r="AT53"/>
  <c r="AS53"/>
  <c r="AO53"/>
  <c r="AN53"/>
  <c r="AJ53"/>
  <c r="AI53"/>
  <c r="AE53"/>
  <c r="AD53"/>
  <c r="Z53"/>
  <c r="Y53"/>
  <c r="U53"/>
  <c r="T53"/>
  <c r="P53"/>
  <c r="O53"/>
  <c r="K53"/>
  <c r="J53"/>
  <c r="BW46"/>
  <c r="AD46"/>
  <c r="EU35"/>
  <c r="ET35"/>
  <c r="EP35"/>
  <c r="EO35"/>
  <c r="EK35"/>
  <c r="EJ35"/>
  <c r="EF35"/>
  <c r="EE35"/>
  <c r="EA35"/>
  <c r="DZ35"/>
  <c r="DV35"/>
  <c r="DU35"/>
  <c r="DQ35"/>
  <c r="DP35"/>
  <c r="DL35"/>
  <c r="DK35"/>
  <c r="DG35"/>
  <c r="DF35"/>
  <c r="DB35"/>
  <c r="DA35"/>
  <c r="CW35"/>
  <c r="CV35"/>
  <c r="CR35"/>
  <c r="CQ35"/>
  <c r="CM35"/>
  <c r="CL35"/>
  <c r="CH35"/>
  <c r="CG35"/>
  <c r="CC35"/>
  <c r="CB35"/>
  <c r="BX35"/>
  <c r="BW35"/>
  <c r="BS35"/>
  <c r="BR35"/>
  <c r="BN35"/>
  <c r="BM35"/>
  <c r="BI35"/>
  <c r="BH35"/>
  <c r="BD35"/>
  <c r="BC35"/>
  <c r="AY35"/>
  <c r="AX35"/>
  <c r="AT35"/>
  <c r="AS35"/>
  <c r="AO35"/>
  <c r="AN35"/>
  <c r="AJ35"/>
  <c r="AI35"/>
  <c r="AE35"/>
  <c r="AD35"/>
  <c r="Z35"/>
  <c r="Y35"/>
  <c r="U35"/>
  <c r="T35"/>
  <c r="P35"/>
  <c r="O35"/>
  <c r="K35"/>
  <c r="J35"/>
  <c r="EU31"/>
  <c r="ET31"/>
  <c r="EK31"/>
  <c r="EJ31"/>
  <c r="EF31"/>
  <c r="EE31"/>
  <c r="EA31"/>
  <c r="DZ31"/>
  <c r="DV31"/>
  <c r="DV10" s="1"/>
  <c r="DU31"/>
  <c r="DQ31"/>
  <c r="DP31"/>
  <c r="DL31"/>
  <c r="DK31"/>
  <c r="DG31"/>
  <c r="DF31"/>
  <c r="CW31"/>
  <c r="CV31"/>
  <c r="CR31"/>
  <c r="CQ31"/>
  <c r="CM31"/>
  <c r="CL31"/>
  <c r="CH31"/>
  <c r="CG31"/>
  <c r="CC31"/>
  <c r="CB31"/>
  <c r="BX31"/>
  <c r="BW31"/>
  <c r="Y31"/>
  <c r="U31"/>
  <c r="T31"/>
  <c r="P31"/>
  <c r="O31"/>
  <c r="K31"/>
  <c r="J31"/>
  <c r="EU27"/>
  <c r="ET27"/>
  <c r="EP27"/>
  <c r="EO27"/>
  <c r="EK27"/>
  <c r="EJ27"/>
  <c r="EF27"/>
  <c r="EE27"/>
  <c r="DZ27"/>
  <c r="DU27"/>
  <c r="DP27"/>
  <c r="DL27"/>
  <c r="DK27"/>
  <c r="DG27"/>
  <c r="DF27"/>
  <c r="DB27"/>
  <c r="DA27"/>
  <c r="CR27"/>
  <c r="CQ27"/>
  <c r="CL27"/>
  <c r="CH27"/>
  <c r="CG27"/>
  <c r="CC27"/>
  <c r="CB27"/>
  <c r="BX27"/>
  <c r="BW27"/>
  <c r="BS27"/>
  <c r="BR27"/>
  <c r="BN27"/>
  <c r="BM27"/>
  <c r="BI27"/>
  <c r="BH27"/>
  <c r="BD27"/>
  <c r="BC27"/>
  <c r="AY27"/>
  <c r="AX27"/>
  <c r="AT27"/>
  <c r="AS27"/>
  <c r="AO27"/>
  <c r="AN27"/>
  <c r="AJ27"/>
  <c r="AI27"/>
  <c r="AE27"/>
  <c r="AD27"/>
  <c r="ET23"/>
  <c r="EO23"/>
  <c r="EK23"/>
  <c r="EJ23"/>
  <c r="DQ23"/>
  <c r="DP23"/>
  <c r="DL23"/>
  <c r="DK23"/>
  <c r="DG23"/>
  <c r="DF23"/>
  <c r="DB23"/>
  <c r="DA23"/>
  <c r="CW23"/>
  <c r="CV23"/>
  <c r="CH23"/>
  <c r="CG23"/>
  <c r="CC23"/>
  <c r="CB23"/>
  <c r="BX23"/>
  <c r="BW23"/>
  <c r="BS23"/>
  <c r="BR23"/>
  <c r="BN23"/>
  <c r="BM23"/>
  <c r="K23"/>
  <c r="J23"/>
  <c r="EU18"/>
  <c r="ET18"/>
  <c r="EP18"/>
  <c r="EO18"/>
  <c r="EK18"/>
  <c r="EJ18"/>
  <c r="EF18"/>
  <c r="EE18"/>
  <c r="EA18"/>
  <c r="DZ18"/>
  <c r="DQ18"/>
  <c r="DP18"/>
  <c r="DL18"/>
  <c r="DL10" s="1"/>
  <c r="DK18"/>
  <c r="DG18"/>
  <c r="DF18"/>
  <c r="DB18"/>
  <c r="DA18"/>
  <c r="CW18"/>
  <c r="CV18"/>
  <c r="CR18"/>
  <c r="CQ18"/>
  <c r="CM18"/>
  <c r="CL18"/>
  <c r="CH18"/>
  <c r="CG18"/>
  <c r="CC18"/>
  <c r="CB18"/>
  <c r="BX18"/>
  <c r="BW18"/>
  <c r="BS18"/>
  <c r="BR18"/>
  <c r="BN18"/>
  <c r="BM18"/>
  <c r="BI18"/>
  <c r="BH18"/>
  <c r="BD18"/>
  <c r="BC18"/>
  <c r="AY18"/>
  <c r="AX18"/>
  <c r="AT18"/>
  <c r="AS18"/>
  <c r="AO18"/>
  <c r="AN18"/>
  <c r="AJ18"/>
  <c r="AI18"/>
  <c r="AE18"/>
  <c r="AD18"/>
  <c r="Z18"/>
  <c r="Y18"/>
  <c r="U18"/>
  <c r="T18"/>
  <c r="P18"/>
  <c r="O18"/>
  <c r="K18"/>
  <c r="J18"/>
  <c r="P10" l="1"/>
  <c r="K10"/>
  <c r="E40"/>
  <c r="F40"/>
  <c r="O6" l="1"/>
  <c r="O7"/>
  <c r="O8"/>
  <c r="P6"/>
  <c r="F53"/>
  <c r="D12" i="7" l="1"/>
  <c r="B5"/>
  <c r="C5" s="1"/>
  <c r="C7"/>
  <c r="C8"/>
  <c r="C9"/>
  <c r="C10"/>
  <c r="C11"/>
  <c r="C6"/>
  <c r="C2"/>
  <c r="C4"/>
  <c r="C3"/>
  <c r="AY26" i="4" l="1"/>
  <c r="AY27"/>
  <c r="AY28"/>
  <c r="AY29"/>
  <c r="AY30"/>
  <c r="AY31"/>
  <c r="AY18"/>
  <c r="AY19"/>
  <c r="AY20"/>
  <c r="AY21"/>
  <c r="AY22"/>
  <c r="AY17"/>
  <c r="EX15" i="3"/>
  <c r="EX16"/>
  <c r="EX17"/>
  <c r="EX18"/>
  <c r="EX19"/>
  <c r="EX20"/>
  <c r="EX21"/>
  <c r="EW15"/>
  <c r="EW16"/>
  <c r="EW17"/>
  <c r="EW18"/>
  <c r="EW19"/>
  <c r="EW20"/>
  <c r="EW21"/>
  <c r="EX23"/>
  <c r="EX24"/>
  <c r="EX25"/>
  <c r="EX26"/>
  <c r="EX27"/>
  <c r="EX28"/>
  <c r="EX30"/>
  <c r="EX31"/>
  <c r="EX32"/>
  <c r="EX33"/>
  <c r="EX34"/>
  <c r="EX35"/>
  <c r="EX36"/>
  <c r="EX38"/>
  <c r="EX39"/>
  <c r="EX40"/>
  <c r="EX41"/>
  <c r="EX42"/>
  <c r="EX43"/>
  <c r="EX45"/>
  <c r="EX46"/>
  <c r="EX47"/>
  <c r="EX48"/>
  <c r="EX49"/>
  <c r="EX51"/>
  <c r="EX52"/>
  <c r="EX53"/>
  <c r="EX54"/>
  <c r="EX56"/>
  <c r="EX57"/>
  <c r="EX58"/>
  <c r="EX59"/>
  <c r="EX60"/>
  <c r="EX62"/>
  <c r="EX63"/>
  <c r="EX64"/>
  <c r="EX65"/>
  <c r="EX66"/>
  <c r="EX68"/>
  <c r="EX69"/>
  <c r="EX70"/>
  <c r="EX71"/>
  <c r="EX72"/>
  <c r="EX73"/>
  <c r="EX74"/>
  <c r="EX75"/>
  <c r="EX76"/>
  <c r="EX77"/>
  <c r="EX78"/>
  <c r="EW23"/>
  <c r="EW24"/>
  <c r="EW25"/>
  <c r="EW26"/>
  <c r="EW27"/>
  <c r="EW28"/>
  <c r="EW30"/>
  <c r="EW31"/>
  <c r="EW32"/>
  <c r="EW33"/>
  <c r="EW34"/>
  <c r="EW35"/>
  <c r="EW36"/>
  <c r="EW38"/>
  <c r="EW39"/>
  <c r="EW40"/>
  <c r="EW41"/>
  <c r="EW42"/>
  <c r="EW43"/>
  <c r="EW45"/>
  <c r="EW46"/>
  <c r="EW47"/>
  <c r="EW48"/>
  <c r="EW49"/>
  <c r="EW51"/>
  <c r="EW52"/>
  <c r="EW53"/>
  <c r="EW54"/>
  <c r="EW55"/>
  <c r="EW56"/>
  <c r="EW57"/>
  <c r="EW58"/>
  <c r="EW59"/>
  <c r="EW60"/>
  <c r="EW62"/>
  <c r="EW63"/>
  <c r="EW64"/>
  <c r="EW65"/>
  <c r="EW66"/>
  <c r="EW68"/>
  <c r="EW69"/>
  <c r="EW70"/>
  <c r="EW71"/>
  <c r="EW72"/>
  <c r="EW73"/>
  <c r="EW74"/>
  <c r="EW75"/>
  <c r="EW76"/>
  <c r="EW77"/>
  <c r="EW78"/>
  <c r="C52" i="4" l="1"/>
  <c r="C57"/>
  <c r="D65"/>
  <c r="C65"/>
  <c r="D57"/>
  <c r="D52"/>
  <c r="E52" s="1"/>
  <c r="AX27"/>
  <c r="AX28"/>
  <c r="AX29"/>
  <c r="AX30"/>
  <c r="AX31"/>
  <c r="AX26"/>
  <c r="AX17"/>
  <c r="AX18"/>
  <c r="AX19"/>
  <c r="AX20"/>
  <c r="AX21"/>
  <c r="AX22"/>
  <c r="K5" i="2"/>
  <c r="K6"/>
  <c r="K7"/>
  <c r="EU5"/>
  <c r="EU6"/>
  <c r="EU7"/>
  <c r="ET7"/>
  <c r="ET6"/>
  <c r="ET5"/>
  <c r="EP5"/>
  <c r="EQ5"/>
  <c r="EP6"/>
  <c r="EQ6"/>
  <c r="EP7"/>
  <c r="EQ7"/>
  <c r="EO7"/>
  <c r="EO6"/>
  <c r="EO5"/>
  <c r="EK5"/>
  <c r="EK6"/>
  <c r="EK7"/>
  <c r="EJ7"/>
  <c r="EJ6"/>
  <c r="EJ5"/>
  <c r="EF5"/>
  <c r="EF6"/>
  <c r="EF7"/>
  <c r="EE7"/>
  <c r="EE6"/>
  <c r="EE5"/>
  <c r="EA5"/>
  <c r="EA6"/>
  <c r="EA7"/>
  <c r="DZ7"/>
  <c r="DZ6"/>
  <c r="DZ5"/>
  <c r="DV5"/>
  <c r="DV6"/>
  <c r="DV7"/>
  <c r="DU7"/>
  <c r="DU6"/>
  <c r="DU5"/>
  <c r="DQ5"/>
  <c r="DQ6"/>
  <c r="DQ7"/>
  <c r="DP7"/>
  <c r="DP6"/>
  <c r="DP5"/>
  <c r="DL5"/>
  <c r="DL6"/>
  <c r="DL7"/>
  <c r="DK7"/>
  <c r="DK6"/>
  <c r="DK5"/>
  <c r="DG5"/>
  <c r="DG6"/>
  <c r="DG7"/>
  <c r="DF7"/>
  <c r="DF6"/>
  <c r="DF5"/>
  <c r="DB5"/>
  <c r="DB6"/>
  <c r="DB7"/>
  <c r="DA7"/>
  <c r="DA6"/>
  <c r="DA5"/>
  <c r="CW5"/>
  <c r="CW6"/>
  <c r="CW7"/>
  <c r="CV7"/>
  <c r="CV6"/>
  <c r="CV5"/>
  <c r="CR5"/>
  <c r="CR6"/>
  <c r="CR7"/>
  <c r="CQ7"/>
  <c r="CQ6"/>
  <c r="CQ5"/>
  <c r="CM5"/>
  <c r="CM6"/>
  <c r="CM7"/>
  <c r="CL7"/>
  <c r="CL6"/>
  <c r="CL5"/>
  <c r="CH5"/>
  <c r="CH6"/>
  <c r="CH7"/>
  <c r="CG7"/>
  <c r="CG6"/>
  <c r="CG5"/>
  <c r="CC5"/>
  <c r="CC6"/>
  <c r="CC7"/>
  <c r="CB7"/>
  <c r="CB6"/>
  <c r="CB5"/>
  <c r="BX5"/>
  <c r="BX6"/>
  <c r="BX7"/>
  <c r="BW7"/>
  <c r="BW6"/>
  <c r="BW5"/>
  <c r="BS5"/>
  <c r="BS6"/>
  <c r="BS7"/>
  <c r="BR7"/>
  <c r="BR6"/>
  <c r="BR5"/>
  <c r="BN5"/>
  <c r="BN6"/>
  <c r="BN7"/>
  <c r="BM7"/>
  <c r="BM6"/>
  <c r="BM5"/>
  <c r="BI5"/>
  <c r="BI6"/>
  <c r="BI7"/>
  <c r="BH7"/>
  <c r="BH6"/>
  <c r="BH5"/>
  <c r="BD5"/>
  <c r="BD6"/>
  <c r="BD7"/>
  <c r="BC7"/>
  <c r="BC6"/>
  <c r="BC5"/>
  <c r="AY5"/>
  <c r="AY6"/>
  <c r="AY7"/>
  <c r="AX7"/>
  <c r="AX5"/>
  <c r="AX10"/>
  <c r="AX6"/>
  <c r="AT5"/>
  <c r="AU5"/>
  <c r="AT6"/>
  <c r="AU6"/>
  <c r="AT7"/>
  <c r="AU7"/>
  <c r="AS7"/>
  <c r="AS6"/>
  <c r="AS5"/>
  <c r="AO5"/>
  <c r="AO6"/>
  <c r="AO7"/>
  <c r="AN7"/>
  <c r="AN6"/>
  <c r="AN5"/>
  <c r="AJ5"/>
  <c r="AJ6"/>
  <c r="AJ7"/>
  <c r="AI7"/>
  <c r="AI6"/>
  <c r="AI5"/>
  <c r="AE5"/>
  <c r="AE6"/>
  <c r="AE7"/>
  <c r="AD7"/>
  <c r="AD6"/>
  <c r="AD5"/>
  <c r="Z5"/>
  <c r="Z6"/>
  <c r="Z7"/>
  <c r="Y7"/>
  <c r="Y6"/>
  <c r="Y5"/>
  <c r="U5"/>
  <c r="U6"/>
  <c r="U7"/>
  <c r="T7"/>
  <c r="T6"/>
  <c r="T5"/>
  <c r="P5"/>
  <c r="P6"/>
  <c r="P7"/>
  <c r="O6"/>
  <c r="O10"/>
  <c r="O5"/>
  <c r="O7"/>
  <c r="T8" i="9" s="1"/>
  <c r="J7" i="2"/>
  <c r="J6"/>
  <c r="J5"/>
  <c r="E7"/>
  <c r="E6"/>
  <c r="E5"/>
  <c r="E65" i="4" l="1"/>
  <c r="E57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AX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T23"/>
  <c r="DD8"/>
  <c r="DD9"/>
  <c r="DD10"/>
  <c r="DC9"/>
  <c r="DC10"/>
  <c r="DC8"/>
  <c r="DA8"/>
  <c r="DA9"/>
  <c r="DA10"/>
  <c r="CZ9"/>
  <c r="CZ10"/>
  <c r="CZ8"/>
  <c r="CX8"/>
  <c r="CX9"/>
  <c r="CX10"/>
  <c r="CW9"/>
  <c r="CW10"/>
  <c r="CW8"/>
  <c r="CU8"/>
  <c r="CU9"/>
  <c r="CU10"/>
  <c r="CT9"/>
  <c r="CT10"/>
  <c r="CT8"/>
  <c r="CR8"/>
  <c r="CR9"/>
  <c r="CR10"/>
  <c r="CQ9"/>
  <c r="CQ10"/>
  <c r="CQ8"/>
  <c r="CO8"/>
  <c r="CO9"/>
  <c r="CO10"/>
  <c r="CN9"/>
  <c r="CN10"/>
  <c r="CN8"/>
  <c r="CL8"/>
  <c r="CL9"/>
  <c r="CL10"/>
  <c r="CK9"/>
  <c r="CK10"/>
  <c r="CK8"/>
  <c r="CI8"/>
  <c r="CI9"/>
  <c r="CI10"/>
  <c r="CH9"/>
  <c r="CH10"/>
  <c r="CH8"/>
  <c r="CF8"/>
  <c r="CF9"/>
  <c r="CF10"/>
  <c r="CE9"/>
  <c r="CE10"/>
  <c r="CE8"/>
  <c r="CC8"/>
  <c r="CC9"/>
  <c r="CC10"/>
  <c r="CB9"/>
  <c r="CB10"/>
  <c r="CB8"/>
  <c r="BZ8"/>
  <c r="BZ9"/>
  <c r="BZ10"/>
  <c r="BY9"/>
  <c r="BY10"/>
  <c r="BY8"/>
  <c r="BW8"/>
  <c r="BW9"/>
  <c r="BW10"/>
  <c r="BV9"/>
  <c r="BV10"/>
  <c r="BV8"/>
  <c r="BT8"/>
  <c r="BT9"/>
  <c r="BT10"/>
  <c r="BS9"/>
  <c r="BS10"/>
  <c r="BS8"/>
  <c r="BQ8"/>
  <c r="BQ9"/>
  <c r="BQ10"/>
  <c r="BP9"/>
  <c r="BP10"/>
  <c r="BP8"/>
  <c r="BN8"/>
  <c r="BN9"/>
  <c r="BN10"/>
  <c r="BM9"/>
  <c r="BM10"/>
  <c r="BM8"/>
  <c r="BK8"/>
  <c r="BK9"/>
  <c r="BK10"/>
  <c r="BJ8"/>
  <c r="BJ9"/>
  <c r="BJ10"/>
  <c r="BH8"/>
  <c r="BH9"/>
  <c r="BH10"/>
  <c r="BG9"/>
  <c r="BG10"/>
  <c r="BG8"/>
  <c r="BE8"/>
  <c r="BE9"/>
  <c r="BE10"/>
  <c r="BD9"/>
  <c r="BD10"/>
  <c r="BD8"/>
  <c r="BB8"/>
  <c r="BB9"/>
  <c r="BB10"/>
  <c r="BA9"/>
  <c r="BA10"/>
  <c r="BA8"/>
  <c r="AY8"/>
  <c r="AY9"/>
  <c r="AY10"/>
  <c r="AX10"/>
  <c r="AX9"/>
  <c r="AX8"/>
  <c r="AV8"/>
  <c r="AV9"/>
  <c r="AV10"/>
  <c r="AU10"/>
  <c r="AU9"/>
  <c r="AU8"/>
  <c r="AS8"/>
  <c r="AS9"/>
  <c r="AS10"/>
  <c r="AR10"/>
  <c r="AR9"/>
  <c r="AR8"/>
  <c r="AP8"/>
  <c r="AP9"/>
  <c r="AP10"/>
  <c r="AO10"/>
  <c r="AO9"/>
  <c r="AO8"/>
  <c r="AM8"/>
  <c r="AM9"/>
  <c r="AM10"/>
  <c r="AL10"/>
  <c r="AL9"/>
  <c r="AL8"/>
  <c r="AJ8"/>
  <c r="AJ9"/>
  <c r="AJ10"/>
  <c r="AI10"/>
  <c r="AI9"/>
  <c r="AI8"/>
  <c r="AG8"/>
  <c r="AG9"/>
  <c r="AG10"/>
  <c r="AF10"/>
  <c r="AF9"/>
  <c r="AF8"/>
  <c r="AD8"/>
  <c r="AD9"/>
  <c r="AD10"/>
  <c r="AC10"/>
  <c r="AC9"/>
  <c r="AC8"/>
  <c r="AA8"/>
  <c r="AA9"/>
  <c r="AA10"/>
  <c r="Z10"/>
  <c r="Z9"/>
  <c r="Z8"/>
  <c r="X8"/>
  <c r="X9"/>
  <c r="X10"/>
  <c r="W10"/>
  <c r="W9"/>
  <c r="W8"/>
  <c r="U8"/>
  <c r="U9"/>
  <c r="U10"/>
  <c r="T10"/>
  <c r="T9"/>
  <c r="T8"/>
  <c r="AY32" l="1"/>
  <c r="AY23"/>
  <c r="DF8"/>
  <c r="DF10"/>
  <c r="DG10"/>
  <c r="DG8"/>
  <c r="DG9"/>
  <c r="DF9"/>
  <c r="U6" i="6"/>
  <c r="C6"/>
  <c r="DH9" i="4" l="1"/>
  <c r="DH10"/>
  <c r="DH8"/>
  <c r="F69" i="1"/>
  <c r="E69"/>
  <c r="E65"/>
  <c r="F59"/>
  <c r="E59"/>
  <c r="E53"/>
  <c r="F35"/>
  <c r="E35"/>
  <c r="F31"/>
  <c r="E31"/>
  <c r="F23"/>
  <c r="E23"/>
  <c r="BH10"/>
  <c r="BC10"/>
  <c r="AS10"/>
  <c r="AI10"/>
  <c r="Y10"/>
  <c r="O10"/>
  <c r="F18"/>
  <c r="E18"/>
  <c r="EU10"/>
  <c r="N35" i="4" s="1"/>
  <c r="ET10" i="1"/>
  <c r="M35" i="4" s="1"/>
  <c r="ES10" i="1"/>
  <c r="ER10"/>
  <c r="EQ10"/>
  <c r="EP10"/>
  <c r="EO10"/>
  <c r="EN10"/>
  <c r="EM10"/>
  <c r="EL10"/>
  <c r="EK10"/>
  <c r="EJ10"/>
  <c r="EI10"/>
  <c r="EH10"/>
  <c r="EG10"/>
  <c r="EF10"/>
  <c r="EE10"/>
  <c r="ED10"/>
  <c r="EC10"/>
  <c r="EB10"/>
  <c r="EA10"/>
  <c r="DZ10"/>
  <c r="DY10"/>
  <c r="DX10"/>
  <c r="DW10"/>
  <c r="DU10"/>
  <c r="DT10"/>
  <c r="DS10"/>
  <c r="DR10"/>
  <c r="DQ10"/>
  <c r="DP10"/>
  <c r="DO10"/>
  <c r="DN10"/>
  <c r="DM10"/>
  <c r="DK10"/>
  <c r="DJ10"/>
  <c r="DI10"/>
  <c r="DH10"/>
  <c r="DG10"/>
  <c r="DF10"/>
  <c r="DE10"/>
  <c r="DD10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G10"/>
  <c r="BF10"/>
  <c r="BE10"/>
  <c r="BD10"/>
  <c r="BB10"/>
  <c r="BA10"/>
  <c r="AZ10"/>
  <c r="AY10"/>
  <c r="AX10"/>
  <c r="AW10"/>
  <c r="AV10"/>
  <c r="AU10"/>
  <c r="AT10"/>
  <c r="AR10"/>
  <c r="AQ10"/>
  <c r="AP10"/>
  <c r="AO10"/>
  <c r="AN10"/>
  <c r="AM10"/>
  <c r="AL10"/>
  <c r="AK10"/>
  <c r="AJ10"/>
  <c r="AH10"/>
  <c r="AG10"/>
  <c r="AF10"/>
  <c r="AE10"/>
  <c r="AD10"/>
  <c r="AC10"/>
  <c r="AB10"/>
  <c r="AA10"/>
  <c r="Z10"/>
  <c r="X10"/>
  <c r="W10"/>
  <c r="V10"/>
  <c r="U10"/>
  <c r="T10"/>
  <c r="S10"/>
  <c r="R10"/>
  <c r="Q10"/>
  <c r="N10"/>
  <c r="M10"/>
  <c r="L10"/>
  <c r="J10"/>
  <c r="I10"/>
  <c r="H10"/>
  <c r="G10"/>
  <c r="EU8"/>
  <c r="DD11" i="4" s="1"/>
  <c r="ET8" i="1"/>
  <c r="DC11" i="4" s="1"/>
  <c r="EP8" i="1"/>
  <c r="EO8"/>
  <c r="EK8"/>
  <c r="EJ8"/>
  <c r="EF8"/>
  <c r="CO8" i="9" s="1"/>
  <c r="EE8" i="1"/>
  <c r="CN8" i="9" s="1"/>
  <c r="EA8" i="1"/>
  <c r="CL8" i="9" s="1"/>
  <c r="DZ8" i="1"/>
  <c r="CK8" i="9" s="1"/>
  <c r="DV8" i="1"/>
  <c r="CI8" i="9" s="1"/>
  <c r="DU8" i="1"/>
  <c r="CH8" i="9" s="1"/>
  <c r="DQ8" i="1"/>
  <c r="CF8" i="9" s="1"/>
  <c r="DP8" i="1"/>
  <c r="CE8" i="9" s="1"/>
  <c r="DL8" i="1"/>
  <c r="CC8" i="9" s="1"/>
  <c r="DK8" i="1"/>
  <c r="CB8" i="9" s="1"/>
  <c r="DG8" i="1"/>
  <c r="BZ8" i="9" s="1"/>
  <c r="DF8" i="1"/>
  <c r="BY8" i="9" s="1"/>
  <c r="DB8" i="1"/>
  <c r="BW8" i="9" s="1"/>
  <c r="DA8" i="1"/>
  <c r="BV8" i="9" s="1"/>
  <c r="CW8" i="1"/>
  <c r="BT8" i="9" s="1"/>
  <c r="CV8" i="1"/>
  <c r="BS8" i="9" s="1"/>
  <c r="CR8" i="1"/>
  <c r="CQ8"/>
  <c r="CM8"/>
  <c r="BN8" i="9" s="1"/>
  <c r="CL8" i="1"/>
  <c r="BM8" i="9" s="1"/>
  <c r="CH8" i="1"/>
  <c r="BK8" i="9" s="1"/>
  <c r="CG8" i="1"/>
  <c r="BJ8" i="9" s="1"/>
  <c r="CC8" i="1"/>
  <c r="BH8" i="9" s="1"/>
  <c r="CB8" i="1"/>
  <c r="BG8" i="9" s="1"/>
  <c r="BX8" i="1"/>
  <c r="BE8" i="9" s="1"/>
  <c r="BW8" i="1"/>
  <c r="BD8" i="9" s="1"/>
  <c r="BS8" i="1"/>
  <c r="BB8" i="9" s="1"/>
  <c r="BR8" i="1"/>
  <c r="BA8" i="9" s="1"/>
  <c r="BN8" i="1"/>
  <c r="BM8"/>
  <c r="BI8"/>
  <c r="BH8"/>
  <c r="BD8"/>
  <c r="BC8"/>
  <c r="AY8"/>
  <c r="AP8" i="9" s="1"/>
  <c r="AX8" i="1"/>
  <c r="AO8" i="9" s="1"/>
  <c r="AT8" i="1"/>
  <c r="AM8" i="9" s="1"/>
  <c r="AS8" i="1"/>
  <c r="AL8" i="9" s="1"/>
  <c r="AO8" i="1"/>
  <c r="AJ8" i="9" s="1"/>
  <c r="AN8" i="1"/>
  <c r="AI8" i="9" s="1"/>
  <c r="AJ8" i="1"/>
  <c r="AG8" i="9" s="1"/>
  <c r="AI8" i="1"/>
  <c r="AF8" i="9" s="1"/>
  <c r="AE8" i="1"/>
  <c r="AD8" i="9" s="1"/>
  <c r="AD8" i="1"/>
  <c r="AC8" i="9" s="1"/>
  <c r="Z8" i="1"/>
  <c r="AA8" i="9" s="1"/>
  <c r="Y8" i="1"/>
  <c r="Z8" i="9" s="1"/>
  <c r="V8" i="1"/>
  <c r="U8"/>
  <c r="X8" i="9" s="1"/>
  <c r="T8" i="1"/>
  <c r="W8" i="9" s="1"/>
  <c r="P8" i="1"/>
  <c r="U8" i="9" s="1"/>
  <c r="K8" i="1"/>
  <c r="R8" i="9" s="1"/>
  <c r="J8" i="1"/>
  <c r="Q8" i="9" s="1"/>
  <c r="F8" i="1"/>
  <c r="O8" i="9" s="1"/>
  <c r="E8" i="1"/>
  <c r="N8" i="9" s="1"/>
  <c r="EU7" i="1"/>
  <c r="DD7" i="4" s="1"/>
  <c r="ET7" i="1"/>
  <c r="DC7" i="4" s="1"/>
  <c r="EP7" i="1"/>
  <c r="DA7" i="4" s="1"/>
  <c r="EO7" i="1"/>
  <c r="CZ7" i="4" s="1"/>
  <c r="EK7" i="1"/>
  <c r="CX7" i="4" s="1"/>
  <c r="EJ7" i="1"/>
  <c r="CW7" i="4" s="1"/>
  <c r="EF7" i="1"/>
  <c r="CU7" i="4" s="1"/>
  <c r="EE7" i="1"/>
  <c r="CT7" i="4" s="1"/>
  <c r="EA7" i="1"/>
  <c r="CR7" i="4" s="1"/>
  <c r="DZ7" i="1"/>
  <c r="CQ7" i="4" s="1"/>
  <c r="DV7" i="1"/>
  <c r="CO7" i="4" s="1"/>
  <c r="DU7" i="1"/>
  <c r="CN7" i="4" s="1"/>
  <c r="DQ7" i="1"/>
  <c r="CL7" i="4" s="1"/>
  <c r="DP7" i="1"/>
  <c r="CK7" i="4" s="1"/>
  <c r="DL7" i="1"/>
  <c r="CI7" i="4" s="1"/>
  <c r="DK7" i="1"/>
  <c r="CH7" i="4" s="1"/>
  <c r="DG7" i="1"/>
  <c r="CF7" i="4" s="1"/>
  <c r="DF7" i="1"/>
  <c r="CE7" i="4" s="1"/>
  <c r="DB7" i="1"/>
  <c r="CC7" i="4" s="1"/>
  <c r="DA7" i="1"/>
  <c r="CB7" i="4" s="1"/>
  <c r="CW7" i="1"/>
  <c r="BZ7" i="4" s="1"/>
  <c r="CV7" i="1"/>
  <c r="BY7" i="4" s="1"/>
  <c r="CR7" i="1"/>
  <c r="BW7" i="4" s="1"/>
  <c r="CQ7" i="1"/>
  <c r="BV7" i="4" s="1"/>
  <c r="CM7" i="1"/>
  <c r="BT7" i="4" s="1"/>
  <c r="CL7" i="1"/>
  <c r="BS7" i="4" s="1"/>
  <c r="CH7" i="1"/>
  <c r="BQ7" i="4" s="1"/>
  <c r="CG7" i="1"/>
  <c r="BP7" i="4" s="1"/>
  <c r="CC7" i="1"/>
  <c r="BN7" i="4" s="1"/>
  <c r="CB7" i="1"/>
  <c r="BM7" i="4" s="1"/>
  <c r="BX7" i="1"/>
  <c r="BK7" i="4" s="1"/>
  <c r="BW7" i="1"/>
  <c r="BJ7" i="4" s="1"/>
  <c r="BS7" i="1"/>
  <c r="BR7"/>
  <c r="BN7"/>
  <c r="BM7"/>
  <c r="BI7"/>
  <c r="BB7" i="4" s="1"/>
  <c r="BH7" i="1"/>
  <c r="BA7" i="4" s="1"/>
  <c r="BD7" i="1"/>
  <c r="AY7" i="4" s="1"/>
  <c r="BC7" i="1"/>
  <c r="AX7" i="4" s="1"/>
  <c r="AY7" i="1"/>
  <c r="AV7" i="4" s="1"/>
  <c r="AX7" i="1"/>
  <c r="AU7" i="4" s="1"/>
  <c r="AT7" i="1"/>
  <c r="AS7" i="4" s="1"/>
  <c r="AS7" i="1"/>
  <c r="AR7" i="4" s="1"/>
  <c r="AO7" i="1"/>
  <c r="AP7" i="4" s="1"/>
  <c r="AN7" i="1"/>
  <c r="AO7" i="4" s="1"/>
  <c r="AJ7" i="1"/>
  <c r="AM7" i="4" s="1"/>
  <c r="AI7" i="1"/>
  <c r="AL7" i="4" s="1"/>
  <c r="AE7" i="1"/>
  <c r="AJ7" i="4" s="1"/>
  <c r="AD7" i="1"/>
  <c r="AI7" i="4" s="1"/>
  <c r="Z7" i="1"/>
  <c r="AG7" i="4" s="1"/>
  <c r="Y7" i="1"/>
  <c r="AF7" i="4" s="1"/>
  <c r="V7" i="1"/>
  <c r="U7"/>
  <c r="AD7" i="4" s="1"/>
  <c r="T7" i="1"/>
  <c r="AC7" i="4" s="1"/>
  <c r="P7" i="1"/>
  <c r="AA7" i="4" s="1"/>
  <c r="Z7"/>
  <c r="K7" i="1"/>
  <c r="X7" i="4" s="1"/>
  <c r="J7" i="1"/>
  <c r="W7" i="4" s="1"/>
  <c r="F7" i="1"/>
  <c r="U7" i="4" s="1"/>
  <c r="E7" i="1"/>
  <c r="T7" i="4" s="1"/>
  <c r="EU6" i="1"/>
  <c r="DD6" i="4" s="1"/>
  <c r="ET6" i="1"/>
  <c r="DC6" i="4" s="1"/>
  <c r="EP6" i="1"/>
  <c r="EO6"/>
  <c r="EK6"/>
  <c r="CX6" i="4" s="1"/>
  <c r="EJ6" i="1"/>
  <c r="CW6" i="4" s="1"/>
  <c r="EF6" i="1"/>
  <c r="CU6" i="4" s="1"/>
  <c r="EE6" i="1"/>
  <c r="CT6" i="4" s="1"/>
  <c r="EA6" i="1"/>
  <c r="CR6" i="4" s="1"/>
  <c r="DZ6" i="1"/>
  <c r="CQ6" i="4" s="1"/>
  <c r="DV6" i="1"/>
  <c r="CO6" i="4" s="1"/>
  <c r="DU6" i="1"/>
  <c r="CN6" i="4" s="1"/>
  <c r="DQ6" i="1"/>
  <c r="CL6" i="4" s="1"/>
  <c r="DP6" i="1"/>
  <c r="CK6" i="4" s="1"/>
  <c r="DL6" i="1"/>
  <c r="DK6"/>
  <c r="DG6"/>
  <c r="DF6"/>
  <c r="DB6"/>
  <c r="DA6"/>
  <c r="CW6"/>
  <c r="CV6"/>
  <c r="CR6"/>
  <c r="CQ6"/>
  <c r="CM6"/>
  <c r="BT6" i="4" s="1"/>
  <c r="CL6" i="1"/>
  <c r="CH6"/>
  <c r="CG6"/>
  <c r="CC6"/>
  <c r="BN6" i="4" s="1"/>
  <c r="CB6" i="1"/>
  <c r="BM6" i="4" s="1"/>
  <c r="BX6" i="1"/>
  <c r="BK6" i="4" s="1"/>
  <c r="BW6" i="1"/>
  <c r="BJ6" i="4" s="1"/>
  <c r="BS6" i="1"/>
  <c r="BH6" i="4" s="1"/>
  <c r="BR6" i="1"/>
  <c r="BG6" i="4" s="1"/>
  <c r="BN6" i="1"/>
  <c r="BM6"/>
  <c r="BI6"/>
  <c r="BB6" i="4" s="1"/>
  <c r="BH6" i="1"/>
  <c r="BA6" i="4" s="1"/>
  <c r="BD6" i="1"/>
  <c r="AY6" i="4" s="1"/>
  <c r="BC6" i="1"/>
  <c r="AX6" i="4" s="1"/>
  <c r="AY6" i="1"/>
  <c r="AX6"/>
  <c r="AU6" i="4" s="1"/>
  <c r="AT6" i="1"/>
  <c r="AS6" i="4" s="1"/>
  <c r="AS6" i="1"/>
  <c r="AR6" i="4" s="1"/>
  <c r="AO6" i="1"/>
  <c r="AP6" i="4" s="1"/>
  <c r="AN6" i="1"/>
  <c r="AO6" i="4" s="1"/>
  <c r="AJ6" i="1"/>
  <c r="AM6" i="4" s="1"/>
  <c r="AI6" i="1"/>
  <c r="AL6" i="4" s="1"/>
  <c r="AE6" i="1"/>
  <c r="AJ6" i="4" s="1"/>
  <c r="AD6" i="1"/>
  <c r="AI6" i="4" s="1"/>
  <c r="Z6" i="1"/>
  <c r="AG6" i="4" s="1"/>
  <c r="Y6" i="1"/>
  <c r="AF6" i="4" s="1"/>
  <c r="V6" i="1"/>
  <c r="U6"/>
  <c r="AD6" i="4" s="1"/>
  <c r="T6" i="1"/>
  <c r="AC6" i="4" s="1"/>
  <c r="AA6"/>
  <c r="Z6"/>
  <c r="K6" i="1"/>
  <c r="X6" i="4" s="1"/>
  <c r="J6" i="1"/>
  <c r="W6" i="4" s="1"/>
  <c r="F6" i="1"/>
  <c r="U6" i="4" s="1"/>
  <c r="E6" i="1"/>
  <c r="BA11" i="4" l="1"/>
  <c r="AU8" i="9"/>
  <c r="E10" i="1"/>
  <c r="AX11" i="4"/>
  <c r="AR8" i="9"/>
  <c r="CQ8" s="1"/>
  <c r="CQ15" s="1"/>
  <c r="BD11" i="4"/>
  <c r="AX8" i="9"/>
  <c r="BV11" i="4"/>
  <c r="BP8" i="9"/>
  <c r="F10" i="1"/>
  <c r="BB11" i="4"/>
  <c r="AV8" i="9"/>
  <c r="O5" i="6"/>
  <c r="AY11" i="4"/>
  <c r="AS8" i="9"/>
  <c r="BE11" i="4"/>
  <c r="AY8" i="9"/>
  <c r="BW11" i="4"/>
  <c r="BQ8" i="9"/>
  <c r="Q5" i="6"/>
  <c r="AY13" i="4"/>
  <c r="BB13"/>
  <c r="DD13"/>
  <c r="EW7" i="1"/>
  <c r="EX7"/>
  <c r="EY7" s="1"/>
  <c r="T6" i="4"/>
  <c r="EW6" i="1"/>
  <c r="AX13" i="4"/>
  <c r="BA13"/>
  <c r="DC13"/>
  <c r="EW8" i="1"/>
  <c r="EX8"/>
  <c r="EY8" s="1"/>
  <c r="EX6"/>
  <c r="EY6" s="1"/>
  <c r="EV10"/>
  <c r="EY5" i="2"/>
  <c r="EY6"/>
  <c r="EZ6" s="1"/>
  <c r="EY7"/>
  <c r="EZ7" s="1"/>
  <c r="EX6"/>
  <c r="EX7"/>
  <c r="EX5"/>
  <c r="EW10"/>
  <c r="EY8" i="3"/>
  <c r="EY9"/>
  <c r="EY10"/>
  <c r="EZ10" s="1"/>
  <c r="EX8"/>
  <c r="EX9"/>
  <c r="EX10"/>
  <c r="CX11" i="4"/>
  <c r="CX13" s="1"/>
  <c r="CW11"/>
  <c r="CW13" s="1"/>
  <c r="BN11"/>
  <c r="BN13" s="1"/>
  <c r="BM11"/>
  <c r="BM13" s="1"/>
  <c r="DA6"/>
  <c r="DA11"/>
  <c r="CZ11"/>
  <c r="CZ6"/>
  <c r="CU11"/>
  <c r="CU13" s="1"/>
  <c r="CT11"/>
  <c r="CT13" s="1"/>
  <c r="CR11"/>
  <c r="CR13" s="1"/>
  <c r="CQ11"/>
  <c r="CQ13" s="1"/>
  <c r="CO11"/>
  <c r="CO13" s="1"/>
  <c r="CN11"/>
  <c r="CN13" s="1"/>
  <c r="CL11"/>
  <c r="CL13" s="1"/>
  <c r="CK11"/>
  <c r="CK13" s="1"/>
  <c r="CI6"/>
  <c r="CI11"/>
  <c r="CH11"/>
  <c r="CH6"/>
  <c r="CF6"/>
  <c r="CF11"/>
  <c r="CE11"/>
  <c r="CE6"/>
  <c r="CC6"/>
  <c r="CC11"/>
  <c r="CB11"/>
  <c r="CB6"/>
  <c r="BZ6"/>
  <c r="BZ11"/>
  <c r="BY6"/>
  <c r="BY11"/>
  <c r="BW6"/>
  <c r="BW13" s="1"/>
  <c r="BV6"/>
  <c r="BV13" s="1"/>
  <c r="BT11"/>
  <c r="BT13" s="1"/>
  <c r="BS11"/>
  <c r="BS6"/>
  <c r="BQ6"/>
  <c r="BQ11"/>
  <c r="BP11"/>
  <c r="BP6"/>
  <c r="BK11"/>
  <c r="BK13" s="1"/>
  <c r="BJ11"/>
  <c r="BJ13" s="1"/>
  <c r="BH11"/>
  <c r="BG11"/>
  <c r="BG7"/>
  <c r="BE6"/>
  <c r="BE13" s="1"/>
  <c r="BE7"/>
  <c r="BD7"/>
  <c r="BD6"/>
  <c r="AV6"/>
  <c r="AV11"/>
  <c r="AU11"/>
  <c r="AU13" s="1"/>
  <c r="AS11"/>
  <c r="AS13" s="1"/>
  <c r="AR11"/>
  <c r="AR13" s="1"/>
  <c r="AP11"/>
  <c r="AP13" s="1"/>
  <c r="AO11"/>
  <c r="AO13" s="1"/>
  <c r="AM11"/>
  <c r="AM13" s="1"/>
  <c r="AL11"/>
  <c r="AL13" s="1"/>
  <c r="AJ11"/>
  <c r="AJ13" s="1"/>
  <c r="AI11"/>
  <c r="AI13" s="1"/>
  <c r="AG11"/>
  <c r="AG13" s="1"/>
  <c r="AF11"/>
  <c r="AF13" s="1"/>
  <c r="AD11"/>
  <c r="AD13" s="1"/>
  <c r="AC11"/>
  <c r="AC13" s="1"/>
  <c r="AA11"/>
  <c r="AA13" s="1"/>
  <c r="Z11"/>
  <c r="Z13" s="1"/>
  <c r="X11"/>
  <c r="X13" s="1"/>
  <c r="W11"/>
  <c r="W13" s="1"/>
  <c r="U11"/>
  <c r="T11"/>
  <c r="EO50" i="3"/>
  <c r="EP50"/>
  <c r="EJ50"/>
  <c r="EK50"/>
  <c r="EE50"/>
  <c r="EF50"/>
  <c r="DZ50"/>
  <c r="EA50"/>
  <c r="DU50"/>
  <c r="DV50"/>
  <c r="DP50"/>
  <c r="DQ50"/>
  <c r="DK50"/>
  <c r="DL50"/>
  <c r="DF50"/>
  <c r="DG50"/>
  <c r="DA50"/>
  <c r="DB50"/>
  <c r="CV50"/>
  <c r="CW50"/>
  <c r="CQ50"/>
  <c r="CR50"/>
  <c r="EZ9" l="1"/>
  <c r="EZ5" i="2"/>
  <c r="CR8" i="9"/>
  <c r="CR15" s="1"/>
  <c r="EZ8" i="3"/>
  <c r="EX10" i="1"/>
  <c r="DA13" i="4"/>
  <c r="CZ13"/>
  <c r="CH13"/>
  <c r="CI13"/>
  <c r="CE13"/>
  <c r="CF13"/>
  <c r="CC13"/>
  <c r="CB13"/>
  <c r="BZ13"/>
  <c r="BY13"/>
  <c r="BS13"/>
  <c r="BQ13"/>
  <c r="BP13"/>
  <c r="DF11"/>
  <c r="BD13"/>
  <c r="EY7" i="3"/>
  <c r="EZ7" s="1"/>
  <c r="EX6"/>
  <c r="EX11"/>
  <c r="DF7" i="4"/>
  <c r="BG13"/>
  <c r="BH7"/>
  <c r="EX7" i="3"/>
  <c r="AV13" i="4"/>
  <c r="DG6"/>
  <c r="EY6" i="3"/>
  <c r="U13" i="4"/>
  <c r="DG11"/>
  <c r="EY11" i="3"/>
  <c r="EZ11" s="1"/>
  <c r="EW10" i="1"/>
  <c r="C47" i="4"/>
  <c r="DF6"/>
  <c r="T13"/>
  <c r="EX10" i="2"/>
  <c r="EY10"/>
  <c r="CL50" i="3"/>
  <c r="CM50"/>
  <c r="CG50"/>
  <c r="CH50"/>
  <c r="CB50"/>
  <c r="CC50"/>
  <c r="BR50"/>
  <c r="BM50"/>
  <c r="BN50"/>
  <c r="BC50"/>
  <c r="BD50"/>
  <c r="AX50"/>
  <c r="AY50"/>
  <c r="AN50"/>
  <c r="AO50"/>
  <c r="AI50"/>
  <c r="AJ50"/>
  <c r="T50"/>
  <c r="U50"/>
  <c r="Y50"/>
  <c r="Z50"/>
  <c r="AD50"/>
  <c r="AE50"/>
  <c r="E50"/>
  <c r="EY10" i="1" l="1"/>
  <c r="EZ6" i="3"/>
  <c r="EY13"/>
  <c r="EZ10" i="2"/>
  <c r="DH6" i="4"/>
  <c r="DH11"/>
  <c r="DF13"/>
  <c r="EX13" i="3"/>
  <c r="BH13" i="4"/>
  <c r="DG7"/>
  <c r="D47"/>
  <c r="E47" s="1"/>
  <c r="F29" i="3"/>
  <c r="ET44"/>
  <c r="EU44"/>
  <c r="EO44"/>
  <c r="EP44"/>
  <c r="EJ44"/>
  <c r="EK44"/>
  <c r="EE44"/>
  <c r="EF44"/>
  <c r="DZ44"/>
  <c r="EA44"/>
  <c r="DU44"/>
  <c r="DV44"/>
  <c r="DP44"/>
  <c r="DQ44"/>
  <c r="DK44"/>
  <c r="DL44"/>
  <c r="DF44"/>
  <c r="DG44"/>
  <c r="DA44"/>
  <c r="DB44"/>
  <c r="CV44"/>
  <c r="CW44"/>
  <c r="CQ44"/>
  <c r="CR44"/>
  <c r="EZ13" l="1"/>
  <c r="DG13" i="4"/>
  <c r="DH13" s="1"/>
  <c r="DH7"/>
  <c r="CM44" i="3"/>
  <c r="CL44"/>
  <c r="CG44"/>
  <c r="CH44"/>
  <c r="CB44"/>
  <c r="CC44"/>
  <c r="BW44"/>
  <c r="BX44"/>
  <c r="BR44"/>
  <c r="P50" l="1"/>
  <c r="P44"/>
  <c r="P29"/>
  <c r="J79"/>
  <c r="EW79" s="1"/>
  <c r="J67"/>
  <c r="K67"/>
  <c r="K61"/>
  <c r="K55"/>
  <c r="EX55" s="1"/>
  <c r="J50"/>
  <c r="EW50" s="1"/>
  <c r="K50"/>
  <c r="J44"/>
  <c r="K44"/>
  <c r="EW37"/>
  <c r="J29"/>
  <c r="EW22"/>
  <c r="K29"/>
  <c r="EX22"/>
  <c r="K79"/>
  <c r="EX79" s="1"/>
  <c r="BM44"/>
  <c r="BN44"/>
  <c r="BH44"/>
  <c r="BI44"/>
  <c r="BC44"/>
  <c r="BD44"/>
  <c r="AN44"/>
  <c r="AO44"/>
  <c r="AI44"/>
  <c r="AJ44"/>
  <c r="AD44"/>
  <c r="AE44"/>
  <c r="Y44"/>
  <c r="Z44"/>
  <c r="T44"/>
  <c r="U44"/>
  <c r="O44"/>
  <c r="E44"/>
  <c r="EW44" s="1"/>
  <c r="D6" i="6" l="1"/>
  <c r="E6"/>
  <c r="F6"/>
  <c r="G6"/>
  <c r="H6"/>
  <c r="I6"/>
  <c r="J6"/>
  <c r="K6"/>
  <c r="L6"/>
  <c r="M6"/>
  <c r="N6"/>
  <c r="P6"/>
  <c r="Q6"/>
  <c r="R6"/>
  <c r="S6"/>
  <c r="T6"/>
  <c r="V6"/>
  <c r="W6"/>
  <c r="X6"/>
  <c r="Y6"/>
  <c r="Z6"/>
  <c r="AB6"/>
  <c r="AC6"/>
  <c r="AD6"/>
  <c r="AE6"/>
  <c r="AF6"/>
  <c r="F61" i="3" l="1"/>
  <c r="F50"/>
  <c r="EX50" s="1"/>
  <c r="EX37"/>
  <c r="F44"/>
  <c r="EX44" s="1"/>
  <c r="L67" l="1"/>
  <c r="O67"/>
  <c r="P67"/>
  <c r="F67"/>
  <c r="E67"/>
  <c r="EW67" s="1"/>
  <c r="EQ61"/>
  <c r="ER61"/>
  <c r="ES61"/>
  <c r="ET61"/>
  <c r="ET13" s="1"/>
  <c r="EU61"/>
  <c r="EL61"/>
  <c r="EL13" s="1"/>
  <c r="EO61"/>
  <c r="EP61"/>
  <c r="EP13" s="1"/>
  <c r="EG61"/>
  <c r="EH61"/>
  <c r="EI61"/>
  <c r="EJ61"/>
  <c r="EJ13" s="1"/>
  <c r="EK61"/>
  <c r="EB61"/>
  <c r="EE61"/>
  <c r="EF61"/>
  <c r="DW61"/>
  <c r="DZ61"/>
  <c r="EA61"/>
  <c r="DR61"/>
  <c r="DU61"/>
  <c r="DV61"/>
  <c r="DM61"/>
  <c r="DP61"/>
  <c r="DP13" s="1"/>
  <c r="CE13" i="9" s="1"/>
  <c r="CE15" s="1"/>
  <c r="DQ61" i="3"/>
  <c r="DH61"/>
  <c r="DH13" s="1"/>
  <c r="DK61"/>
  <c r="DL61"/>
  <c r="DL13" s="1"/>
  <c r="CC13" i="9" s="1"/>
  <c r="CC15" s="1"/>
  <c r="DG61" i="3"/>
  <c r="DC61"/>
  <c r="DF61"/>
  <c r="CX61"/>
  <c r="DA61"/>
  <c r="DB61"/>
  <c r="CS61"/>
  <c r="CV61"/>
  <c r="CW61"/>
  <c r="CN61"/>
  <c r="CQ61"/>
  <c r="CR61"/>
  <c r="CI61"/>
  <c r="CJ61"/>
  <c r="CK61"/>
  <c r="CL61"/>
  <c r="CL13" s="1"/>
  <c r="BM13" i="9" s="1"/>
  <c r="BM15" s="1"/>
  <c r="CM61" i="3"/>
  <c r="CD61"/>
  <c r="CE61"/>
  <c r="CF61"/>
  <c r="CG61"/>
  <c r="CH61"/>
  <c r="CH13" s="1"/>
  <c r="BK13" i="9" s="1"/>
  <c r="BK15" s="1"/>
  <c r="BY61" i="3"/>
  <c r="CB61"/>
  <c r="CC61"/>
  <c r="BT61"/>
  <c r="BW61"/>
  <c r="BX61"/>
  <c r="BO61"/>
  <c r="BR61"/>
  <c r="BS61"/>
  <c r="BS13" s="1"/>
  <c r="BB13" i="9" s="1"/>
  <c r="BB15" s="1"/>
  <c r="BJ61" i="3"/>
  <c r="BM61"/>
  <c r="BN61"/>
  <c r="BE61"/>
  <c r="BH61"/>
  <c r="BI61"/>
  <c r="AZ61"/>
  <c r="BC61"/>
  <c r="BD61"/>
  <c r="AU61"/>
  <c r="AV61"/>
  <c r="AW61"/>
  <c r="AX61"/>
  <c r="AY61"/>
  <c r="AP61"/>
  <c r="AS61"/>
  <c r="AT61"/>
  <c r="AK61"/>
  <c r="AN61"/>
  <c r="AO61"/>
  <c r="AF61"/>
  <c r="AI61"/>
  <c r="AJ61"/>
  <c r="AA61"/>
  <c r="AD61"/>
  <c r="AE61"/>
  <c r="V61"/>
  <c r="Y61"/>
  <c r="Z61"/>
  <c r="Q61"/>
  <c r="T61"/>
  <c r="U61"/>
  <c r="L61"/>
  <c r="L13" s="1"/>
  <c r="O61"/>
  <c r="P61"/>
  <c r="P13" s="1"/>
  <c r="U13" i="9" s="1"/>
  <c r="U15" s="1"/>
  <c r="G61" i="3"/>
  <c r="J61"/>
  <c r="J13" s="1"/>
  <c r="Q13" i="9" s="1"/>
  <c r="Q15" s="1"/>
  <c r="E61" i="3"/>
  <c r="EQ29"/>
  <c r="ET29"/>
  <c r="EU29"/>
  <c r="EU13" s="1"/>
  <c r="EL29"/>
  <c r="EO29"/>
  <c r="EP29"/>
  <c r="EG29"/>
  <c r="EJ29"/>
  <c r="EK29"/>
  <c r="EB29"/>
  <c r="EE29"/>
  <c r="EE13" s="1"/>
  <c r="CN13" i="9" s="1"/>
  <c r="CN15" s="1"/>
  <c r="EF29" i="3"/>
  <c r="DW29"/>
  <c r="DW13" s="1"/>
  <c r="DZ29"/>
  <c r="EA29"/>
  <c r="EA13" s="1"/>
  <c r="CL13" i="9" s="1"/>
  <c r="CL15" s="1"/>
  <c r="DR29" i="3"/>
  <c r="DU29"/>
  <c r="DU13" s="1"/>
  <c r="CH13" i="9" s="1"/>
  <c r="CH15" s="1"/>
  <c r="DV29" i="3"/>
  <c r="DM29"/>
  <c r="DN29"/>
  <c r="DO29"/>
  <c r="DP29"/>
  <c r="DQ29"/>
  <c r="DH29"/>
  <c r="DK29"/>
  <c r="DL29"/>
  <c r="DC29"/>
  <c r="DF29"/>
  <c r="DG29"/>
  <c r="CX29"/>
  <c r="DA29"/>
  <c r="DA13" s="1"/>
  <c r="BV13" i="9" s="1"/>
  <c r="BV15" s="1"/>
  <c r="DB29" i="3"/>
  <c r="CS29"/>
  <c r="CS13" s="1"/>
  <c r="CV29"/>
  <c r="CW29"/>
  <c r="CW13" s="1"/>
  <c r="BT13" i="9" s="1"/>
  <c r="BT15" s="1"/>
  <c r="CR29" i="3"/>
  <c r="CN29"/>
  <c r="CQ29"/>
  <c r="CI29"/>
  <c r="CL29"/>
  <c r="CM29"/>
  <c r="CD29"/>
  <c r="CG29"/>
  <c r="CG13" s="1"/>
  <c r="BJ13" i="9" s="1"/>
  <c r="BJ15" s="1"/>
  <c r="CH29" i="3"/>
  <c r="BY29"/>
  <c r="BY13" s="1"/>
  <c r="CB29"/>
  <c r="CC29"/>
  <c r="CC13" s="1"/>
  <c r="BH13" i="9" s="1"/>
  <c r="BH15" s="1"/>
  <c r="BT29" i="3"/>
  <c r="BW29"/>
  <c r="BW13" s="1"/>
  <c r="BD13" i="9" s="1"/>
  <c r="BD15" s="1"/>
  <c r="BX29" i="3"/>
  <c r="BR29"/>
  <c r="BR13" s="1"/>
  <c r="BA13" i="9" s="1"/>
  <c r="BA15" s="1"/>
  <c r="BO29" i="3"/>
  <c r="BJ29"/>
  <c r="BJ13" s="1"/>
  <c r="BM29"/>
  <c r="BN29"/>
  <c r="BN13" s="1"/>
  <c r="BE29"/>
  <c r="BH29"/>
  <c r="BH13" s="1"/>
  <c r="AU13" i="9" s="1"/>
  <c r="AU15" s="1"/>
  <c r="BI29" i="3"/>
  <c r="AZ29"/>
  <c r="AZ13" s="1"/>
  <c r="BC29"/>
  <c r="BD29"/>
  <c r="BD13" s="1"/>
  <c r="AS13" i="9" s="1"/>
  <c r="AS15" s="1"/>
  <c r="AU29" i="3"/>
  <c r="AX29"/>
  <c r="AX13" s="1"/>
  <c r="AO13" i="9" s="1"/>
  <c r="AO15" s="1"/>
  <c r="AY29" i="3"/>
  <c r="AP29"/>
  <c r="AS29"/>
  <c r="AT29"/>
  <c r="AT13" s="1"/>
  <c r="AM13" i="9" s="1"/>
  <c r="AM15" s="1"/>
  <c r="AF29" i="3"/>
  <c r="AI29"/>
  <c r="AI13" s="1"/>
  <c r="AF13" i="9" s="1"/>
  <c r="AF15" s="1"/>
  <c r="AJ29" i="3"/>
  <c r="AK29"/>
  <c r="AK13" s="1"/>
  <c r="AN29"/>
  <c r="AO29"/>
  <c r="AO13" s="1"/>
  <c r="AJ13" i="9" s="1"/>
  <c r="AJ15" s="1"/>
  <c r="AA29" i="3"/>
  <c r="AD29"/>
  <c r="AE29"/>
  <c r="Y29"/>
  <c r="Y13" s="1"/>
  <c r="Z13" i="9" s="1"/>
  <c r="Z15" s="1"/>
  <c r="V29" i="3"/>
  <c r="Z29"/>
  <c r="Q29"/>
  <c r="T29"/>
  <c r="T13" s="1"/>
  <c r="W13" i="9" s="1"/>
  <c r="W15" s="1"/>
  <c r="U29" i="3"/>
  <c r="U13" s="1"/>
  <c r="X13" i="9" s="1"/>
  <c r="X15" s="1"/>
  <c r="O29" i="3"/>
  <c r="O13" s="1"/>
  <c r="T13" i="9" s="1"/>
  <c r="T15" s="1"/>
  <c r="L29" i="3"/>
  <c r="E29"/>
  <c r="EQ13"/>
  <c r="EO13"/>
  <c r="EK13"/>
  <c r="EG13"/>
  <c r="EB13"/>
  <c r="DZ13"/>
  <c r="CK13" i="9" s="1"/>
  <c r="CK15" s="1"/>
  <c r="DV13" i="3"/>
  <c r="CI13" i="9" s="1"/>
  <c r="CI15" s="1"/>
  <c r="DR13" i="3"/>
  <c r="DM13"/>
  <c r="DK13"/>
  <c r="CB13" i="9" s="1"/>
  <c r="CB15" s="1"/>
  <c r="DG13" i="3"/>
  <c r="BZ13" i="9" s="1"/>
  <c r="BZ15" s="1"/>
  <c r="DF13" i="3"/>
  <c r="BY13" i="9" s="1"/>
  <c r="BY15" s="1"/>
  <c r="DC13" i="3"/>
  <c r="CX13"/>
  <c r="CV13"/>
  <c r="BS13" i="9" s="1"/>
  <c r="BS15" s="1"/>
  <c r="CR13" i="3"/>
  <c r="BQ13" i="9" s="1"/>
  <c r="BQ15" s="1"/>
  <c r="CQ13" i="3"/>
  <c r="BP13" i="9" s="1"/>
  <c r="BP15" s="1"/>
  <c r="CN13" i="3"/>
  <c r="CI13"/>
  <c r="CD13"/>
  <c r="CB13"/>
  <c r="BG13" i="9" s="1"/>
  <c r="BG15" s="1"/>
  <c r="BX13" i="3"/>
  <c r="BE13" i="9" s="1"/>
  <c r="BE15" s="1"/>
  <c r="BT13" i="3"/>
  <c r="BO13"/>
  <c r="BM13"/>
  <c r="AX13" i="9" s="1"/>
  <c r="AX15" s="1"/>
  <c r="BI13" i="3"/>
  <c r="AV13" i="9" s="1"/>
  <c r="AV15" s="1"/>
  <c r="BE13" i="3"/>
  <c r="BC13"/>
  <c r="AR13" i="9" s="1"/>
  <c r="AR15" s="1"/>
  <c r="AY13" i="3"/>
  <c r="AP13" i="9" s="1"/>
  <c r="AP15" s="1"/>
  <c r="AU13" i="3"/>
  <c r="AP13"/>
  <c r="AN13"/>
  <c r="AI13" i="9" s="1"/>
  <c r="AI15" s="1"/>
  <c r="AJ13" i="3"/>
  <c r="AG13" i="9" s="1"/>
  <c r="AG15" s="1"/>
  <c r="AF13" i="3"/>
  <c r="AE13"/>
  <c r="AD13" i="9" s="1"/>
  <c r="AD15" s="1"/>
  <c r="AD13" i="3"/>
  <c r="AC13" i="9" s="1"/>
  <c r="AC15" s="1"/>
  <c r="AA13" i="3"/>
  <c r="Z13"/>
  <c r="AA13" i="9" s="1"/>
  <c r="AA15" s="1"/>
  <c r="V13" i="3"/>
  <c r="Q13"/>
  <c r="G13"/>
  <c r="DB13" l="1"/>
  <c r="BW13" i="9" s="1"/>
  <c r="BW15" s="1"/>
  <c r="EF13" i="3"/>
  <c r="CO13" i="9" s="1"/>
  <c r="CO15" s="1"/>
  <c r="EW61" i="3"/>
  <c r="O4" i="6"/>
  <c r="O6" s="1"/>
  <c r="AY13" i="9"/>
  <c r="AY15" s="1"/>
  <c r="EW29" i="3"/>
  <c r="F13"/>
  <c r="O13" i="9" s="1"/>
  <c r="EX67" i="3"/>
  <c r="EX61"/>
  <c r="EX29"/>
  <c r="AS13"/>
  <c r="AL13" i="9" s="1"/>
  <c r="AL15" s="1"/>
  <c r="E13" i="3"/>
  <c r="N13" i="9" s="1"/>
  <c r="F43" i="2"/>
  <c r="F10" s="1"/>
  <c r="CQ13" i="9" l="1"/>
  <c r="N15"/>
  <c r="O15"/>
  <c r="J10" i="2"/>
  <c r="G10"/>
  <c r="E10" l="1"/>
  <c r="EV10" l="1"/>
  <c r="H10"/>
  <c r="I10"/>
  <c r="L10"/>
  <c r="M10"/>
  <c r="N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Y10"/>
  <c r="AZ10"/>
  <c r="BA10"/>
  <c r="BB10"/>
  <c r="BC10"/>
  <c r="BD10"/>
  <c r="BE10"/>
  <c r="BF10"/>
  <c r="BG10"/>
  <c r="BH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EL10"/>
  <c r="EM10"/>
  <c r="EN10"/>
  <c r="EO10"/>
  <c r="EP10"/>
  <c r="EQ10"/>
  <c r="ER10"/>
  <c r="ES10"/>
  <c r="ET10"/>
  <c r="EU10"/>
  <c r="L35" i="4" l="1"/>
  <c r="K35"/>
  <c r="J35"/>
  <c r="I35"/>
  <c r="H35"/>
  <c r="G35"/>
  <c r="F35"/>
  <c r="E35"/>
  <c r="D35"/>
  <c r="C35"/>
  <c r="N28"/>
  <c r="M28"/>
  <c r="L28"/>
  <c r="K28"/>
  <c r="K27"/>
  <c r="J28"/>
  <c r="I28"/>
  <c r="H28"/>
  <c r="G28"/>
  <c r="E28"/>
  <c r="D28"/>
  <c r="C28"/>
  <c r="N21"/>
  <c r="M21"/>
  <c r="L21"/>
  <c r="K21"/>
  <c r="J21"/>
  <c r="I21"/>
  <c r="H21"/>
  <c r="G21"/>
  <c r="F21"/>
  <c r="E21"/>
  <c r="D21"/>
  <c r="C21"/>
  <c r="N14"/>
  <c r="M14"/>
  <c r="K14"/>
  <c r="J14"/>
  <c r="I14"/>
  <c r="H14"/>
  <c r="G14"/>
  <c r="F14"/>
  <c r="E14"/>
  <c r="D14"/>
  <c r="C14"/>
  <c r="M7"/>
  <c r="L7"/>
  <c r="K7"/>
  <c r="J7"/>
  <c r="I7"/>
  <c r="H7"/>
  <c r="G7"/>
  <c r="F7"/>
  <c r="E7"/>
  <c r="D7"/>
  <c r="C7"/>
  <c r="N34"/>
  <c r="M34"/>
  <c r="L34"/>
  <c r="K34"/>
  <c r="J34"/>
  <c r="I34"/>
  <c r="H34"/>
  <c r="G34"/>
  <c r="F34"/>
  <c r="E34"/>
  <c r="D34"/>
  <c r="C34"/>
  <c r="M27"/>
  <c r="L27"/>
  <c r="J27"/>
  <c r="I27"/>
  <c r="H27"/>
  <c r="G27"/>
  <c r="F27"/>
  <c r="E27"/>
  <c r="D27"/>
  <c r="C27"/>
  <c r="M20"/>
  <c r="L20"/>
  <c r="K20"/>
  <c r="J20"/>
  <c r="I20"/>
  <c r="H20"/>
  <c r="G20"/>
  <c r="F20"/>
  <c r="E20"/>
  <c r="C20"/>
  <c r="N13"/>
  <c r="M13"/>
  <c r="L13"/>
  <c r="K13"/>
  <c r="J13"/>
  <c r="I13"/>
  <c r="H13"/>
  <c r="G13"/>
  <c r="F13"/>
  <c r="E13"/>
  <c r="D13"/>
  <c r="C13"/>
  <c r="N6"/>
  <c r="M6"/>
  <c r="L6"/>
  <c r="K6"/>
  <c r="J6"/>
  <c r="I6"/>
  <c r="H6"/>
  <c r="G6"/>
  <c r="E6"/>
  <c r="C6"/>
  <c r="N33"/>
  <c r="M33"/>
  <c r="L33"/>
  <c r="L36" s="1"/>
  <c r="K33"/>
  <c r="J33"/>
  <c r="I33"/>
  <c r="I36" s="1"/>
  <c r="H33"/>
  <c r="G33"/>
  <c r="F33"/>
  <c r="E33"/>
  <c r="D33"/>
  <c r="D36" s="1"/>
  <c r="C33"/>
  <c r="N26"/>
  <c r="M26"/>
  <c r="L26"/>
  <c r="K26"/>
  <c r="J26"/>
  <c r="I26"/>
  <c r="H26"/>
  <c r="G26"/>
  <c r="F26"/>
  <c r="E26"/>
  <c r="D26"/>
  <c r="D29" s="1"/>
  <c r="C26"/>
  <c r="N19"/>
  <c r="M19"/>
  <c r="L19"/>
  <c r="K19"/>
  <c r="J19"/>
  <c r="I19"/>
  <c r="H19"/>
  <c r="G19"/>
  <c r="F19"/>
  <c r="E19"/>
  <c r="D19"/>
  <c r="C19"/>
  <c r="N12"/>
  <c r="M12"/>
  <c r="L12"/>
  <c r="K12"/>
  <c r="J12"/>
  <c r="I12"/>
  <c r="H12"/>
  <c r="G12"/>
  <c r="F12"/>
  <c r="E12"/>
  <c r="D12"/>
  <c r="C12"/>
  <c r="N5"/>
  <c r="M5"/>
  <c r="L5"/>
  <c r="K5"/>
  <c r="J5"/>
  <c r="I5"/>
  <c r="H5"/>
  <c r="G5"/>
  <c r="F5"/>
  <c r="E5"/>
  <c r="D5"/>
  <c r="C5"/>
  <c r="C8" s="1"/>
  <c r="K36" l="1"/>
  <c r="J36"/>
  <c r="G36"/>
  <c r="H36"/>
  <c r="N36"/>
  <c r="F36"/>
  <c r="E36"/>
  <c r="M36"/>
  <c r="M29"/>
  <c r="L29"/>
  <c r="E8"/>
  <c r="G8"/>
  <c r="I8"/>
  <c r="K8"/>
  <c r="M8"/>
  <c r="C15"/>
  <c r="E15"/>
  <c r="G15"/>
  <c r="I15"/>
  <c r="K15"/>
  <c r="M15"/>
  <c r="C22"/>
  <c r="E22"/>
  <c r="G22"/>
  <c r="I22"/>
  <c r="K22"/>
  <c r="M22"/>
  <c r="C29"/>
  <c r="E29"/>
  <c r="K29"/>
  <c r="H8"/>
  <c r="J8"/>
  <c r="L8"/>
  <c r="N15"/>
  <c r="H22"/>
  <c r="J22"/>
  <c r="L22"/>
  <c r="G29"/>
  <c r="F22"/>
  <c r="D15"/>
  <c r="F15"/>
  <c r="H15"/>
  <c r="J15"/>
  <c r="H29"/>
  <c r="J29"/>
  <c r="I29"/>
  <c r="C36"/>
  <c r="N7"/>
  <c r="N8" s="1"/>
  <c r="L14"/>
  <c r="L15" s="1"/>
  <c r="F28"/>
  <c r="F29" s="1"/>
  <c r="D6"/>
  <c r="D8" s="1"/>
  <c r="D20"/>
  <c r="D22" s="1"/>
  <c r="K13" i="3"/>
  <c r="CM13"/>
  <c r="BN13" i="9" s="1"/>
  <c r="BN15" s="1"/>
  <c r="DQ13" i="3"/>
  <c r="N27" i="4" l="1"/>
  <c r="N29" s="1"/>
  <c r="CF13" i="9"/>
  <c r="CF15" s="1"/>
  <c r="F6" i="4"/>
  <c r="F8" s="1"/>
  <c r="R13" i="9"/>
  <c r="N20" i="4"/>
  <c r="N22" s="1"/>
  <c r="R15" i="9" l="1"/>
  <c r="CR13"/>
</calcChain>
</file>

<file path=xl/comments1.xml><?xml version="1.0" encoding="utf-8"?>
<comments xmlns="http://schemas.openxmlformats.org/spreadsheetml/2006/main">
  <authors>
    <author>Ohm</author>
  </authors>
  <commentList>
    <comment ref="D47" authorId="0">
      <text>
        <r>
          <rPr>
            <b/>
            <sz val="9"/>
            <color indexed="81"/>
            <rFont val="Tahoma"/>
            <family val="2"/>
          </rPr>
          <t>2544
428.13 ไร่ 
1,000 ลบ.ม.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2517/44 
229.79 ไร่
600 ลบ.ม.</t>
        </r>
      </text>
    </comment>
  </commentList>
</comments>
</file>

<file path=xl/comments2.xml><?xml version="1.0" encoding="utf-8"?>
<comments xmlns="http://schemas.openxmlformats.org/spreadsheetml/2006/main">
  <authors>
    <author>Ohm</author>
  </authors>
  <commentList>
    <comment ref="D29" authorId="0">
      <text>
        <r>
          <rPr>
            <b/>
            <sz val="9"/>
            <color indexed="81"/>
            <rFont val="Tahoma"/>
            <family val="2"/>
          </rPr>
          <t>2517/44 
229.79 ไร่
600 ลบ.ม.</t>
        </r>
      </text>
    </comment>
  </commentList>
</comments>
</file>

<file path=xl/sharedStrings.xml><?xml version="1.0" encoding="utf-8"?>
<sst xmlns="http://schemas.openxmlformats.org/spreadsheetml/2006/main" count="10906" uniqueCount="739">
  <si>
    <t>ที่</t>
  </si>
  <si>
    <t>สวนป่า</t>
  </si>
  <si>
    <t>ปี 2559</t>
  </si>
  <si>
    <t>ปี 2560</t>
  </si>
  <si>
    <t>ปี 2561</t>
  </si>
  <si>
    <t>ปี 2562</t>
  </si>
  <si>
    <t>ปี 2563</t>
  </si>
  <si>
    <t>ปี 2564</t>
  </si>
  <si>
    <t>ปี 2565</t>
  </si>
  <si>
    <t>ปี 2566</t>
  </si>
  <si>
    <t>ปี 2567</t>
  </si>
  <si>
    <t>ปี 2568</t>
  </si>
  <si>
    <t>ปี 2569</t>
  </si>
  <si>
    <t>ปี 2570</t>
  </si>
  <si>
    <t>ปี 2571</t>
  </si>
  <si>
    <t>ปี 2572</t>
  </si>
  <si>
    <t>ปี 2573</t>
  </si>
  <si>
    <t>ปี 2574</t>
  </si>
  <si>
    <t>ปี 2575</t>
  </si>
  <si>
    <t>ปี 2576</t>
  </si>
  <si>
    <t>ปี 2577</t>
  </si>
  <si>
    <t>ปี 2578</t>
  </si>
  <si>
    <t>ปี 2579</t>
  </si>
  <si>
    <t>ปี 2580</t>
  </si>
  <si>
    <t>ปี 2581</t>
  </si>
  <si>
    <t>ปี 2582</t>
  </si>
  <si>
    <t>ปี 2583</t>
  </si>
  <si>
    <t>ปี 2584</t>
  </si>
  <si>
    <t>ปี 2585</t>
  </si>
  <si>
    <t>ปี 2586</t>
  </si>
  <si>
    <t>ปี 2587</t>
  </si>
  <si>
    <t>ปี 2588</t>
  </si>
  <si>
    <t>วนวัฒน์วิธี</t>
  </si>
  <si>
    <t>แปลงปี</t>
  </si>
  <si>
    <t>ไร่</t>
  </si>
  <si>
    <r>
      <t>ม.</t>
    </r>
    <r>
      <rPr>
        <b/>
        <vertAlign val="superscript"/>
        <sz val="16"/>
        <rFont val="TH SarabunPSK"/>
        <family val="2"/>
      </rPr>
      <t>3</t>
    </r>
  </si>
  <si>
    <t>มูลค่า (ล้านบาท)</t>
  </si>
  <si>
    <t>รวม ออป.เขตแพร่</t>
  </si>
  <si>
    <t>thinning 1</t>
  </si>
  <si>
    <t>thinning 2</t>
  </si>
  <si>
    <t>แผนทำไม้ 30 ปี</t>
  </si>
  <si>
    <t>final</t>
  </si>
  <si>
    <t>ST</t>
  </si>
  <si>
    <t>รวม</t>
  </si>
  <si>
    <t>วังชิ้น</t>
  </si>
  <si>
    <t>thinning2</t>
  </si>
  <si>
    <t>แม่ยม</t>
  </si>
  <si>
    <t>2527/57</t>
  </si>
  <si>
    <t>2527/58</t>
  </si>
  <si>
    <t>2527/59</t>
  </si>
  <si>
    <t>2528/60</t>
  </si>
  <si>
    <t>2528/61</t>
  </si>
  <si>
    <t>แม่สิน - แม่สูง</t>
  </si>
  <si>
    <t>นาพูน</t>
  </si>
  <si>
    <t>แม่สรอย</t>
  </si>
  <si>
    <t>2555/21</t>
  </si>
  <si>
    <t>2556/21</t>
  </si>
  <si>
    <t>2557/22</t>
  </si>
  <si>
    <t>2558/23</t>
  </si>
  <si>
    <t>2559/23</t>
  </si>
  <si>
    <t>2560/22</t>
  </si>
  <si>
    <t>2561/22</t>
  </si>
  <si>
    <t>2562/24</t>
  </si>
  <si>
    <t>2563/24</t>
  </si>
  <si>
    <t>2564/24</t>
  </si>
  <si>
    <t>2565/24</t>
  </si>
  <si>
    <t>2566/24</t>
  </si>
  <si>
    <t>2567/25</t>
  </si>
  <si>
    <t>2568/25</t>
  </si>
  <si>
    <t>2569/26</t>
  </si>
  <si>
    <t>2570/26</t>
  </si>
  <si>
    <t>2571/26</t>
  </si>
  <si>
    <t>2572/27</t>
  </si>
  <si>
    <t>แม่มาน</t>
  </si>
  <si>
    <t>thinning 3</t>
  </si>
  <si>
    <t>selecttionthinning</t>
  </si>
  <si>
    <t>เด่นชัย</t>
  </si>
  <si>
    <t>thinning 4</t>
  </si>
  <si>
    <t>thinning 5</t>
  </si>
  <si>
    <t>ขุนแม่คำมี</t>
  </si>
  <si>
    <t>Thinning 1</t>
  </si>
  <si>
    <t>2520/32</t>
  </si>
  <si>
    <t>2526/30</t>
  </si>
  <si>
    <t>2518/31</t>
  </si>
  <si>
    <t>2520/33</t>
  </si>
  <si>
    <t>2526/29</t>
  </si>
  <si>
    <t>2519/35</t>
  </si>
  <si>
    <t>แม่คำปอง-แม่สาย</t>
  </si>
  <si>
    <t>2556/23</t>
  </si>
  <si>
    <t>2559/24</t>
  </si>
  <si>
    <t>2564/27</t>
  </si>
  <si>
    <t>Thinning 2</t>
  </si>
  <si>
    <t>แม่แฮด</t>
  </si>
  <si>
    <t>Thinning 3</t>
  </si>
  <si>
    <t>นครน่าน</t>
  </si>
  <si>
    <t>ม.3</t>
  </si>
  <si>
    <t>selection</t>
  </si>
  <si>
    <t>สอ.เชียงใหม่</t>
  </si>
  <si>
    <t>แม่หอพระ</t>
  </si>
  <si>
    <t>2540/16</t>
  </si>
  <si>
    <t>2540/14</t>
  </si>
  <si>
    <t>2546/16</t>
  </si>
  <si>
    <t>2544/16</t>
  </si>
  <si>
    <t>2547/18</t>
  </si>
  <si>
    <t>2548/16</t>
  </si>
  <si>
    <t>2549/16</t>
  </si>
  <si>
    <t>2545/14</t>
  </si>
  <si>
    <t>2548/17</t>
  </si>
  <si>
    <t>2548/18</t>
  </si>
  <si>
    <t>2549/22</t>
  </si>
  <si>
    <t>2546/18</t>
  </si>
  <si>
    <t>2547/16</t>
  </si>
  <si>
    <t>แม่ลี้</t>
  </si>
  <si>
    <t>2544/14</t>
  </si>
  <si>
    <t>2545/15</t>
  </si>
  <si>
    <t>2545/16</t>
  </si>
  <si>
    <t>2544/17</t>
  </si>
  <si>
    <t>2552/18</t>
  </si>
  <si>
    <t>2550/19</t>
  </si>
  <si>
    <t>2556/19</t>
  </si>
  <si>
    <t>2557/19</t>
  </si>
  <si>
    <t>2558/20</t>
  </si>
  <si>
    <t>2559/20</t>
  </si>
  <si>
    <t>2560/20</t>
  </si>
  <si>
    <t>2561/21</t>
  </si>
  <si>
    <t>2562/21</t>
  </si>
  <si>
    <t>2563/21</t>
  </si>
  <si>
    <t>2564/22</t>
  </si>
  <si>
    <t>2565/22</t>
  </si>
  <si>
    <t>2546/15</t>
  </si>
  <si>
    <t>2549/17</t>
  </si>
  <si>
    <t>2553/18</t>
  </si>
  <si>
    <t>2555/19</t>
  </si>
  <si>
    <t>2557/21</t>
  </si>
  <si>
    <t>2546/14</t>
  </si>
  <si>
    <t>2547/15</t>
  </si>
  <si>
    <t>2551/17</t>
  </si>
  <si>
    <t>2554/18</t>
  </si>
  <si>
    <t>2547/14</t>
  </si>
  <si>
    <t>B 86 87 92 93</t>
  </si>
  <si>
    <t>2550/16</t>
  </si>
  <si>
    <t>2552/17</t>
  </si>
  <si>
    <t>B 99 100 101</t>
  </si>
  <si>
    <t>B 102 103</t>
  </si>
  <si>
    <t>B 104 105 106</t>
  </si>
  <si>
    <t>B 66</t>
  </si>
  <si>
    <t>B 80 81 82 83</t>
  </si>
  <si>
    <t>B 84 85</t>
  </si>
  <si>
    <t>2551/16</t>
  </si>
  <si>
    <t>B 111 112</t>
  </si>
  <si>
    <t>B 67 68</t>
  </si>
  <si>
    <t>B 113 114 115</t>
  </si>
  <si>
    <t>B 119 120 121 122</t>
  </si>
  <si>
    <t>B 116 117 118</t>
  </si>
  <si>
    <t>แม่แจ่ม</t>
  </si>
  <si>
    <t>2517/60</t>
  </si>
  <si>
    <t>2520/62</t>
  </si>
  <si>
    <t>2520/64</t>
  </si>
  <si>
    <t>2521/66</t>
  </si>
  <si>
    <t>2521/68</t>
  </si>
  <si>
    <t>2526/70</t>
  </si>
  <si>
    <t>2524/72</t>
  </si>
  <si>
    <t>2525/74</t>
  </si>
  <si>
    <t>2526/76</t>
  </si>
  <si>
    <t>2532/78</t>
  </si>
  <si>
    <t>2518/60</t>
  </si>
  <si>
    <t>2520/63</t>
  </si>
  <si>
    <t>2520/65</t>
  </si>
  <si>
    <t>2521/67</t>
  </si>
  <si>
    <t>2523/69</t>
  </si>
  <si>
    <t>2523/71</t>
  </si>
  <si>
    <t>2524/73</t>
  </si>
  <si>
    <t>2525/75</t>
  </si>
  <si>
    <t>2526/77</t>
  </si>
  <si>
    <t>2519/61</t>
  </si>
  <si>
    <t>แม่หาด-แม่ก้อ</t>
  </si>
  <si>
    <t>2523-1</t>
  </si>
  <si>
    <t>2523 - 2</t>
  </si>
  <si>
    <t>2523-3</t>
  </si>
  <si>
    <t>2523-4</t>
  </si>
  <si>
    <t>2523-5</t>
  </si>
  <si>
    <t>2523-6</t>
  </si>
  <si>
    <t>2524-7</t>
  </si>
  <si>
    <t>2525-12</t>
  </si>
  <si>
    <t>2524-10</t>
  </si>
  <si>
    <t>2524-11</t>
  </si>
  <si>
    <t>2524-9</t>
  </si>
  <si>
    <t>2525-13</t>
  </si>
  <si>
    <t>2525-14</t>
  </si>
  <si>
    <t>2525-16</t>
  </si>
  <si>
    <t>2525-15</t>
  </si>
  <si>
    <t>2526-18</t>
  </si>
  <si>
    <t>2526-19</t>
  </si>
  <si>
    <t>2526-20</t>
  </si>
  <si>
    <t>2526-17</t>
  </si>
  <si>
    <t>2518-18</t>
  </si>
  <si>
    <t>2524-8</t>
  </si>
  <si>
    <t>2523 - 1</t>
  </si>
  <si>
    <t>2523-2</t>
  </si>
  <si>
    <t>วงษา</t>
  </si>
  <si>
    <t>2518-2521</t>
  </si>
  <si>
    <t>2519(ตอน1)</t>
  </si>
  <si>
    <t>2521(ตอน2)</t>
  </si>
  <si>
    <t>2521(ตอน5)</t>
  </si>
  <si>
    <t>2521(ตอน6)</t>
  </si>
  <si>
    <t>2521(ตอน4)</t>
  </si>
  <si>
    <t>2521(ตอน8)</t>
  </si>
  <si>
    <t>2521(ตอน9)</t>
  </si>
  <si>
    <t>2519(ตอน2)</t>
  </si>
  <si>
    <t>2521(ตอน3)</t>
  </si>
  <si>
    <t>2521(ตอน7)</t>
  </si>
  <si>
    <t>บ้านหลวง</t>
  </si>
  <si>
    <t>2526(b2)</t>
  </si>
  <si>
    <t>แม่หลักหมื่น</t>
  </si>
  <si>
    <t>2526(b8)</t>
  </si>
  <si>
    <t>ไชยปราการ</t>
  </si>
  <si>
    <t>เชียงดาว</t>
  </si>
  <si>
    <t>สาละวิน</t>
  </si>
  <si>
    <t>ไม่มีแผนทำไม้</t>
  </si>
  <si>
    <t>แม่อุคอ</t>
  </si>
  <si>
    <t>แม่อุมลอง</t>
  </si>
  <si>
    <t>2518, 2519</t>
  </si>
  <si>
    <t>แผนการทำไม้สักสวนป่ารอบตัดฟัน 30 ปี ของ องค์การอุตสาหกรรมป่าไม้เขตลำปาง</t>
  </si>
  <si>
    <t>ปริมาตร/ไร่</t>
  </si>
  <si>
    <t>แม่มาย</t>
  </si>
  <si>
    <t>2544/2511</t>
  </si>
  <si>
    <t>2545/2511</t>
  </si>
  <si>
    <t xml:space="preserve">  2546 / 2511</t>
  </si>
  <si>
    <t xml:space="preserve"> 2547 / 2512</t>
  </si>
  <si>
    <t>2551/2518</t>
  </si>
  <si>
    <t xml:space="preserve"> 2551 / 2518</t>
  </si>
  <si>
    <t>2552 / 2523</t>
  </si>
  <si>
    <t>2553 / 2523</t>
  </si>
  <si>
    <t>2555 /2524</t>
  </si>
  <si>
    <t>2556 / 2524</t>
  </si>
  <si>
    <t>2558 / 2524</t>
  </si>
  <si>
    <t>2559 / 2515</t>
  </si>
  <si>
    <t>2560 / 2516</t>
  </si>
  <si>
    <t xml:space="preserve"> 2561 / 2514</t>
  </si>
  <si>
    <t>2562 / 2518</t>
  </si>
  <si>
    <t xml:space="preserve"> 2563 / 2519</t>
  </si>
  <si>
    <t>2564 / 2520</t>
  </si>
  <si>
    <t>2565/ 2520</t>
  </si>
  <si>
    <t>2566 / 2521</t>
  </si>
  <si>
    <t>2567 / 2522</t>
  </si>
  <si>
    <t>2568 / 2522</t>
  </si>
  <si>
    <t>2569 / 2525</t>
  </si>
  <si>
    <t>2570 / 2526</t>
  </si>
  <si>
    <t>2571 / 2526</t>
  </si>
  <si>
    <t>thinning1</t>
  </si>
  <si>
    <t>2544/2512</t>
  </si>
  <si>
    <t>2545/2513</t>
  </si>
  <si>
    <t xml:space="preserve"> 2546 / 2512</t>
  </si>
  <si>
    <t xml:space="preserve"> 2547 / 2513</t>
  </si>
  <si>
    <t xml:space="preserve"> 2548 / 2515</t>
  </si>
  <si>
    <t>2548/2514</t>
  </si>
  <si>
    <t>2551/2523</t>
  </si>
  <si>
    <t>2545 / 2511</t>
  </si>
  <si>
    <t>2554 / 2523</t>
  </si>
  <si>
    <t>2548/ 2514</t>
  </si>
  <si>
    <t>2557 /2523</t>
  </si>
  <si>
    <t>2558 / 2523</t>
  </si>
  <si>
    <t>2551 / 2518</t>
  </si>
  <si>
    <t>2561 / 2516</t>
  </si>
  <si>
    <t>2562 / 2519</t>
  </si>
  <si>
    <t>2557 / 2523</t>
  </si>
  <si>
    <t>2558/ 2524</t>
  </si>
  <si>
    <t>2520</t>
  </si>
  <si>
    <t xml:space="preserve"> 2547 / 2514</t>
  </si>
  <si>
    <t>2549/2517</t>
  </si>
  <si>
    <t>2545 / 2513</t>
  </si>
  <si>
    <t>2546 / 2511</t>
  </si>
  <si>
    <t>2548 /2515</t>
  </si>
  <si>
    <t>2549 / 2517</t>
  </si>
  <si>
    <t>2550 / 2517</t>
  </si>
  <si>
    <t>2552 / 2518</t>
  </si>
  <si>
    <t>2547 / 2512</t>
  </si>
  <si>
    <t>2558/ 2523</t>
  </si>
  <si>
    <t>2563 / 2519</t>
  </si>
  <si>
    <t>2550/2517</t>
  </si>
  <si>
    <t>2544 / 2511</t>
  </si>
  <si>
    <t>2546 / 2512</t>
  </si>
  <si>
    <t>2550 /2518</t>
  </si>
  <si>
    <t>2551 / 2523</t>
  </si>
  <si>
    <t>2547 / 2513</t>
  </si>
  <si>
    <t>2555 / 2524</t>
  </si>
  <si>
    <t>2552/ 2518</t>
  </si>
  <si>
    <t>2550/2518</t>
  </si>
  <si>
    <t>2544 / 2512</t>
  </si>
  <si>
    <t>2547 / 2514</t>
  </si>
  <si>
    <t>2544 /2511</t>
  </si>
  <si>
    <t>2548 / 2514</t>
  </si>
  <si>
    <t>2552/ 2523</t>
  </si>
  <si>
    <t>2522</t>
  </si>
  <si>
    <t>2544 /2512</t>
  </si>
  <si>
    <t>2548 / 2515</t>
  </si>
  <si>
    <t>2550 / 2518</t>
  </si>
  <si>
    <t>แม่ทรายคำ</t>
  </si>
  <si>
    <t>2543/15</t>
  </si>
  <si>
    <t>2549/26</t>
  </si>
  <si>
    <t>2550/18</t>
  </si>
  <si>
    <t>2551/27</t>
  </si>
  <si>
    <t>2552/28</t>
  </si>
  <si>
    <t>2553/22</t>
  </si>
  <si>
    <t>2554/21</t>
  </si>
  <si>
    <t>2555/22</t>
  </si>
  <si>
    <t>2556/22</t>
  </si>
  <si>
    <t>2558/18</t>
  </si>
  <si>
    <t>2522/55</t>
  </si>
  <si>
    <t>2564/34</t>
  </si>
  <si>
    <t>2565/35</t>
  </si>
  <si>
    <t>2573/15</t>
  </si>
  <si>
    <t>2574/21</t>
  </si>
  <si>
    <t>2546/23</t>
  </si>
  <si>
    <t>2547/17</t>
  </si>
  <si>
    <t>2544/21</t>
  </si>
  <si>
    <t>2553/24</t>
  </si>
  <si>
    <t>2554/22</t>
  </si>
  <si>
    <t>2548/20</t>
  </si>
  <si>
    <t>2553/25</t>
  </si>
  <si>
    <t>2554/24</t>
  </si>
  <si>
    <t>2548/25</t>
  </si>
  <si>
    <t>ทุ่งเกวียน</t>
  </si>
  <si>
    <t>2511/45(TK1)</t>
  </si>
  <si>
    <t>2513/46(TK2)</t>
  </si>
  <si>
    <t>2511/47(TK3)</t>
  </si>
  <si>
    <t>2512-48(TK5)</t>
  </si>
  <si>
    <t>2523-48(TK5)</t>
  </si>
  <si>
    <t>2514-49(TK7)</t>
  </si>
  <si>
    <t>2524-49(TK7)</t>
  </si>
  <si>
    <t>2514-49(TK8)</t>
  </si>
  <si>
    <t>2517-50(TK9)</t>
  </si>
  <si>
    <t>2517-51(TK10)</t>
  </si>
  <si>
    <t>2520-51(TK11)</t>
  </si>
  <si>
    <t>2520-52(TK12)</t>
  </si>
  <si>
    <t>2521-54(TK24)</t>
  </si>
  <si>
    <t>2520-56(TK14)</t>
  </si>
  <si>
    <t>2515-57(TK16)</t>
  </si>
  <si>
    <t>2516-59(TK18)</t>
  </si>
  <si>
    <t>2518-60(TK22)</t>
  </si>
  <si>
    <t>2516-61(TK19)</t>
  </si>
  <si>
    <t>2523-62(TK26)</t>
  </si>
  <si>
    <t>2523-63(TK27)</t>
  </si>
  <si>
    <t>2523-64(TK28)</t>
  </si>
  <si>
    <t>2525-65(TK29)</t>
  </si>
  <si>
    <t>2526-66(TK30)</t>
  </si>
  <si>
    <t>2511-45-74(TK1)</t>
  </si>
  <si>
    <t>2516(TK19)</t>
  </si>
  <si>
    <t>2512/48(TK4)</t>
  </si>
  <si>
    <t>2523(TK27)</t>
  </si>
  <si>
    <t>2513-48(TK6)</t>
  </si>
  <si>
    <t>2525(TK29)</t>
  </si>
  <si>
    <t>2526(TK30)</t>
  </si>
  <si>
    <t>2511-45(TK1)</t>
  </si>
  <si>
    <t>2513-46(TK2)</t>
  </si>
  <si>
    <t>2511-47(TK3)</t>
  </si>
  <si>
    <t>2512-48(TK4)</t>
  </si>
  <si>
    <t>2514-53(TK15)</t>
  </si>
  <si>
    <t>2520-55(TK25)</t>
  </si>
  <si>
    <t>2516-58(TK17)</t>
  </si>
  <si>
    <t>2519-59(TK23)</t>
  </si>
  <si>
    <t>2520-58(TK15)</t>
  </si>
  <si>
    <t>2523(TK26)</t>
  </si>
  <si>
    <t>2523(TK28)</t>
  </si>
  <si>
    <t>2517-58(TK17)</t>
  </si>
  <si>
    <t>2513-49(TK6)</t>
  </si>
  <si>
    <t>แม่เมาะ</t>
  </si>
  <si>
    <t>2546/11</t>
  </si>
  <si>
    <t>2547/13</t>
  </si>
  <si>
    <t>2549/20</t>
  </si>
  <si>
    <t>2550/12</t>
  </si>
  <si>
    <t>2551/20</t>
  </si>
  <si>
    <t>2552/20</t>
  </si>
  <si>
    <t>2561/24</t>
  </si>
  <si>
    <t>2557/23</t>
  </si>
  <si>
    <t>2565/25</t>
  </si>
  <si>
    <t>2566/26</t>
  </si>
  <si>
    <t>2567/26</t>
  </si>
  <si>
    <t>2568/26</t>
  </si>
  <si>
    <t>2569/27</t>
  </si>
  <si>
    <t>2570/28</t>
  </si>
  <si>
    <t>2545/13</t>
  </si>
  <si>
    <t>2546/13</t>
  </si>
  <si>
    <t>2551/19</t>
  </si>
  <si>
    <t>2553/19</t>
  </si>
  <si>
    <t>2560/24</t>
  </si>
  <si>
    <t>2564/25</t>
  </si>
  <si>
    <t>2553/16</t>
  </si>
  <si>
    <t>2553/21</t>
  </si>
  <si>
    <t>2552/10</t>
  </si>
  <si>
    <t>แม่จาง</t>
  </si>
  <si>
    <t>2545/2512</t>
  </si>
  <si>
    <t>2545/2514</t>
  </si>
  <si>
    <t>2551/15</t>
  </si>
  <si>
    <t>2553/17</t>
  </si>
  <si>
    <t>2555/17</t>
  </si>
  <si>
    <t>2556/20</t>
  </si>
  <si>
    <t>2562/22</t>
  </si>
  <si>
    <t>2567/28</t>
  </si>
  <si>
    <t>2549/18</t>
  </si>
  <si>
    <t>2553/15</t>
  </si>
  <si>
    <t>2548/14</t>
  </si>
  <si>
    <t>2552/15</t>
  </si>
  <si>
    <t>2554/15</t>
  </si>
  <si>
    <t>2551/18</t>
  </si>
  <si>
    <t>2547/11</t>
  </si>
  <si>
    <t>2544/12</t>
  </si>
  <si>
    <t>25545/14</t>
  </si>
  <si>
    <t>2545/12</t>
  </si>
  <si>
    <t>แม่สุก</t>
  </si>
  <si>
    <t>แม่พริก-แม่สะเลียม</t>
  </si>
  <si>
    <t>เวียงมอก</t>
  </si>
  <si>
    <t>2519b2</t>
  </si>
  <si>
    <t>2521b1</t>
  </si>
  <si>
    <t>2521b2</t>
  </si>
  <si>
    <t>2522b3</t>
  </si>
  <si>
    <t>2528b1</t>
  </si>
  <si>
    <t>2530b1</t>
  </si>
  <si>
    <t>2518b3</t>
  </si>
  <si>
    <t>2517b1</t>
  </si>
  <si>
    <t>2517b2</t>
  </si>
  <si>
    <t>2518b1</t>
  </si>
  <si>
    <t>2518b2</t>
  </si>
  <si>
    <t>2518b4</t>
  </si>
  <si>
    <t>2518b6</t>
  </si>
  <si>
    <t>2519b1</t>
  </si>
  <si>
    <t>2530b2</t>
  </si>
  <si>
    <t>2518b5</t>
  </si>
  <si>
    <t>แม่ตุ๋ย</t>
  </si>
  <si>
    <t>แม่ต๋า</t>
  </si>
  <si>
    <t>2556/ 2522</t>
  </si>
  <si>
    <t>2559/ 2526</t>
  </si>
  <si>
    <t>2560/ 2527</t>
  </si>
  <si>
    <t>2561/ 2528</t>
  </si>
  <si>
    <t>2562/ 2529</t>
  </si>
  <si>
    <t>แผนการทำไม้ระยะยาว 30 ปี (2559-2588)  องค์การอุตาหกรรมป่าไม้ภาคเหนือบน</t>
  </si>
  <si>
    <t>ออป.เชียงใหม่</t>
  </si>
  <si>
    <t>ออป.ลำปาง</t>
  </si>
  <si>
    <t>ออป.แพร่</t>
  </si>
  <si>
    <t>2524-2525</t>
  </si>
  <si>
    <t>รวม ออป.เขตลำปาง</t>
  </si>
  <si>
    <t>รวม ออป.เขตเชียงใหม่</t>
  </si>
  <si>
    <t>2524(WC9)</t>
  </si>
  <si>
    <t>2533(WC23)</t>
  </si>
  <si>
    <t>2522(WC7-2)</t>
  </si>
  <si>
    <t>2522(WC 6)</t>
  </si>
  <si>
    <t>2534(WC23)</t>
  </si>
  <si>
    <t>2534(WC24)</t>
  </si>
  <si>
    <t>2522(WC8)</t>
  </si>
  <si>
    <t>2535 (WC25)</t>
  </si>
  <si>
    <t>2525 (WC13)</t>
  </si>
  <si>
    <t>2525 (WC 14)</t>
  </si>
  <si>
    <t>2535 (WC 26)</t>
  </si>
  <si>
    <t>2523/50 (WC 1)</t>
  </si>
  <si>
    <t>2536 (WC 27)</t>
  </si>
  <si>
    <t>2526 (WC 15)</t>
  </si>
  <si>
    <t>2523/51 (WC2)</t>
  </si>
  <si>
    <t>2536 (WC 28)</t>
  </si>
  <si>
    <t>2526 (WC 16)</t>
  </si>
  <si>
    <t>2523/52 (WC 3)</t>
  </si>
  <si>
    <t>2537 (WC 29)</t>
  </si>
  <si>
    <t>2527 (WC 17)</t>
  </si>
  <si>
    <t>2521/55 (WC 4)</t>
  </si>
  <si>
    <t>2527 (WC18)</t>
  </si>
  <si>
    <t>2521/56(WC5)</t>
  </si>
  <si>
    <t>2531(WC19)</t>
  </si>
  <si>
    <t>2524/57 (WC10)</t>
  </si>
  <si>
    <t>2531(WC 20)</t>
  </si>
  <si>
    <t>2524/58(WC11)</t>
  </si>
  <si>
    <t>2523/50(WC1)</t>
  </si>
  <si>
    <t>2531(WC21)</t>
  </si>
  <si>
    <t>2524/59 (WC12)</t>
  </si>
  <si>
    <t>2523/51(WC 2)</t>
  </si>
  <si>
    <t>2532(WC22)</t>
  </si>
  <si>
    <t>2524/60(WC9)</t>
  </si>
  <si>
    <t>2523/52(WC3)</t>
  </si>
  <si>
    <t>2533 (WC23)</t>
  </si>
  <si>
    <t>2534 (WC23)</t>
  </si>
  <si>
    <t>2522/61 (WC6)</t>
  </si>
  <si>
    <t>2521/55(WC4)</t>
  </si>
  <si>
    <t>2522/61 (WC7)</t>
  </si>
  <si>
    <t>2521/56 (WC5)</t>
  </si>
  <si>
    <t>2522/62(WC8)</t>
  </si>
  <si>
    <t>2524/57(WC10)</t>
  </si>
  <si>
    <t>2535(WC26)</t>
  </si>
  <si>
    <t>2525/63(WC13)</t>
  </si>
  <si>
    <t>2536(WC27)</t>
  </si>
  <si>
    <t>2525/64(WC14)</t>
  </si>
  <si>
    <t>2524/59(WC12)</t>
  </si>
  <si>
    <t>2536 (WC28)</t>
  </si>
  <si>
    <t>2526/65(WC15)</t>
  </si>
  <si>
    <t>2537(WC29)</t>
  </si>
  <si>
    <t>2526/66(WC16)</t>
  </si>
  <si>
    <t>2522/61(WC6)</t>
  </si>
  <si>
    <t>2538(WC30)</t>
  </si>
  <si>
    <t>2527/67(WC17)</t>
  </si>
  <si>
    <t>2522/61(WC7)</t>
  </si>
  <si>
    <t>2527/68(WC18)</t>
  </si>
  <si>
    <t>2523/51(WC2)</t>
  </si>
  <si>
    <t>2531/69(WC19)</t>
  </si>
  <si>
    <t>2531/70(WC20)</t>
  </si>
  <si>
    <t>2531/71(WC21)</t>
  </si>
  <si>
    <t>2532/72(WC22)</t>
  </si>
  <si>
    <t>2533/73(WC23)</t>
  </si>
  <si>
    <t>2534/73(WC23)</t>
  </si>
  <si>
    <t>2534/74(WC24)</t>
  </si>
  <si>
    <t>2535/75(WC25)</t>
  </si>
  <si>
    <t>หมายเหตุเฉพาะปี 2559</t>
  </si>
  <si>
    <t>2560/2522</t>
  </si>
  <si>
    <t>2561/2522</t>
  </si>
  <si>
    <t>2514/2515/2516/2517</t>
  </si>
  <si>
    <t>2522/66</t>
  </si>
  <si>
    <t>2522/67</t>
  </si>
  <si>
    <t>2521/69</t>
  </si>
  <si>
    <t>2521/70</t>
  </si>
  <si>
    <t>2520/71</t>
  </si>
  <si>
    <t>2523/72</t>
  </si>
  <si>
    <t>2523/73</t>
  </si>
  <si>
    <t>2524/71</t>
  </si>
  <si>
    <t>2546/13,14</t>
  </si>
  <si>
    <t>2547/11,14</t>
  </si>
  <si>
    <t>2555/16</t>
  </si>
  <si>
    <t>2556/18</t>
  </si>
  <si>
    <t>2557/16,18</t>
  </si>
  <si>
    <t>2558/19</t>
  </si>
  <si>
    <t>2560/21</t>
  </si>
  <si>
    <t>2563/22,23</t>
  </si>
  <si>
    <t>2564/23</t>
  </si>
  <si>
    <t>2565/23</t>
  </si>
  <si>
    <t>2567/24</t>
  </si>
  <si>
    <t>2571/27</t>
  </si>
  <si>
    <t>2544/11</t>
  </si>
  <si>
    <t>2548/12,15</t>
  </si>
  <si>
    <t>2549/13,15</t>
  </si>
  <si>
    <t>2550/17</t>
  </si>
  <si>
    <t>2552/14,15</t>
  </si>
  <si>
    <t>2553/14</t>
  </si>
  <si>
    <t>2522/14,15</t>
  </si>
  <si>
    <t>2554/16</t>
  </si>
  <si>
    <t>2520/60</t>
  </si>
  <si>
    <t>2518/55(TK22)</t>
  </si>
  <si>
    <t xml:space="preserve">ปี 2559 </t>
  </si>
  <si>
    <t xml:space="preserve">ปี 2560 </t>
  </si>
  <si>
    <t xml:space="preserve">ปี 2561 </t>
  </si>
  <si>
    <t xml:space="preserve">ปี 2562 </t>
  </si>
  <si>
    <t xml:space="preserve">ปี 2564 </t>
  </si>
  <si>
    <t xml:space="preserve">ปี 2565 </t>
  </si>
  <si>
    <t xml:space="preserve">ปี 2568 </t>
  </si>
  <si>
    <t xml:space="preserve">ปี 2570 </t>
  </si>
  <si>
    <t xml:space="preserve">ปี 2572 </t>
  </si>
  <si>
    <t xml:space="preserve">ปี 2573 </t>
  </si>
  <si>
    <t xml:space="preserve">ปี 2575 </t>
  </si>
  <si>
    <t xml:space="preserve">ปี 2576 </t>
  </si>
  <si>
    <t>2561/23</t>
  </si>
  <si>
    <t xml:space="preserve">ปี 2577 </t>
  </si>
  <si>
    <t xml:space="preserve">ปี 2578 </t>
  </si>
  <si>
    <t xml:space="preserve">ปี 2585 </t>
  </si>
  <si>
    <t xml:space="preserve">ปี 2579 </t>
  </si>
  <si>
    <t xml:space="preserve">ปี 2580 </t>
  </si>
  <si>
    <t xml:space="preserve">ปี 2587 </t>
  </si>
  <si>
    <t>2518 B1</t>
  </si>
  <si>
    <t>2518 B6</t>
  </si>
  <si>
    <t xml:space="preserve">thinning </t>
  </si>
  <si>
    <t>2532(WC 22)</t>
  </si>
  <si>
    <t>2538 (WC 30)</t>
  </si>
  <si>
    <t>2534 (WC24)</t>
  </si>
  <si>
    <t>fina</t>
  </si>
  <si>
    <t>2554/45</t>
  </si>
  <si>
    <t>2559/20,21</t>
  </si>
  <si>
    <t>2563/23</t>
  </si>
  <si>
    <t>2570/27</t>
  </si>
  <si>
    <t>2572/30-26,32-20</t>
  </si>
  <si>
    <t>2573/31-18,33-20</t>
  </si>
  <si>
    <t>2565/23-16</t>
  </si>
  <si>
    <t>2529/35</t>
  </si>
  <si>
    <t>1546/13,14</t>
  </si>
  <si>
    <t>2524/59 (ค.2)</t>
  </si>
  <si>
    <t>2525/60</t>
  </si>
  <si>
    <t>2523/52</t>
  </si>
  <si>
    <t>2523/53</t>
  </si>
  <si>
    <t>2523/55</t>
  </si>
  <si>
    <t>2523/56</t>
  </si>
  <si>
    <t>2524/57</t>
  </si>
  <si>
    <t>2524/58</t>
  </si>
  <si>
    <t>2524/59 (ค.3)</t>
  </si>
  <si>
    <t>2526/60</t>
  </si>
  <si>
    <t>2526/61</t>
  </si>
  <si>
    <t>2526/62</t>
  </si>
  <si>
    <t>2527/63</t>
  </si>
  <si>
    <t>2527/64</t>
  </si>
  <si>
    <t>2527/65</t>
  </si>
  <si>
    <t>2525/59</t>
  </si>
  <si>
    <t>2524/59 (ค2)</t>
  </si>
  <si>
    <t>2524/59 (ค3)</t>
  </si>
  <si>
    <t xml:space="preserve">2520/51 </t>
  </si>
  <si>
    <t xml:space="preserve">2520/52 </t>
  </si>
  <si>
    <t>2520/53</t>
  </si>
  <si>
    <t>2520/55</t>
  </si>
  <si>
    <t xml:space="preserve">2521/56 </t>
  </si>
  <si>
    <t xml:space="preserve">2521/57 </t>
  </si>
  <si>
    <t xml:space="preserve">2520/58 </t>
  </si>
  <si>
    <t>2520/59</t>
  </si>
  <si>
    <t xml:space="preserve">2520/60 </t>
  </si>
  <si>
    <t xml:space="preserve">2520/61 </t>
  </si>
  <si>
    <t xml:space="preserve">2521/62 </t>
  </si>
  <si>
    <t>2521/63</t>
  </si>
  <si>
    <t xml:space="preserve">2521/64 </t>
  </si>
  <si>
    <t xml:space="preserve">2521/65 </t>
  </si>
  <si>
    <t xml:space="preserve">2521/66 </t>
  </si>
  <si>
    <t xml:space="preserve">2521/67 </t>
  </si>
  <si>
    <t>2522/68</t>
  </si>
  <si>
    <t xml:space="preserve">2522/69 </t>
  </si>
  <si>
    <t xml:space="preserve">2522/70 </t>
  </si>
  <si>
    <t xml:space="preserve">2522/71 </t>
  </si>
  <si>
    <t xml:space="preserve">2522/72 </t>
  </si>
  <si>
    <t>2555/73</t>
  </si>
  <si>
    <t xml:space="preserve">2520/59 </t>
  </si>
  <si>
    <t>2521/61</t>
  </si>
  <si>
    <t xml:space="preserve">2521/63 </t>
  </si>
  <si>
    <t>2517-42</t>
  </si>
  <si>
    <t>2517/42</t>
  </si>
  <si>
    <t>2520/51</t>
  </si>
  <si>
    <t>2520/52</t>
  </si>
  <si>
    <t>2521/56</t>
  </si>
  <si>
    <t>2521/57</t>
  </si>
  <si>
    <t>2520/58</t>
  </si>
  <si>
    <t>องค์การอุตสาหกรรมป่าไม้ภาคเหนือบน</t>
  </si>
  <si>
    <t xml:space="preserve">แผนการทำไม้ระยะยาว 30 ปี (2559-2588)  องค์การอุตสาหกรรมป่าไม้เขตเชียงใหม่  </t>
  </si>
  <si>
    <t>แผนการทำไม้สักสวนป่ารอบตัดฟัน 30 ปี ของ  องค์การอุตสาหกรรมป่าไม้เขตแพร่</t>
  </si>
  <si>
    <t>แผนการทำไม้ระยะยาว 30 ปี (2559-2588)  องค์การอุตสาหกรรมป่าไม้ภาคเหนือบน</t>
  </si>
  <si>
    <t xml:space="preserve">สรุปผลการทำไม้ออกจากสวนป่าตามวนวัฒน์วิธี จากแผนการทำไม้ 30 ปี (2559-2588) </t>
  </si>
  <si>
    <t>รวม ออป.เหนือบน</t>
  </si>
  <si>
    <t>ปริมาตรที่ทำไม้ออก</t>
  </si>
  <si>
    <t>พื้นที่ที่ทำไม้ออก</t>
  </si>
  <si>
    <t>ออป.เหนือบน</t>
  </si>
  <si>
    <t>ออป.เขตแพร่</t>
  </si>
  <si>
    <t>ออป.เขตเชียงใหม่</t>
  </si>
  <si>
    <t>เฉลี่ย</t>
  </si>
  <si>
    <t>พื้นที่ทั้งหมด</t>
  </si>
  <si>
    <t>พื้นที่ให้ผลผลิต</t>
  </si>
  <si>
    <t>พื้นที่อนุรักษ์</t>
  </si>
  <si>
    <t>พื้นที่อื่นๆ</t>
  </si>
  <si>
    <t>สรุปพื้นที่ ออป.เหนือบน</t>
  </si>
  <si>
    <t>ปริมาตร</t>
  </si>
  <si>
    <t>2544/15</t>
  </si>
  <si>
    <t>2550/22</t>
  </si>
  <si>
    <t>2553/23</t>
  </si>
  <si>
    <t>2555/15</t>
  </si>
  <si>
    <t>2557/20</t>
  </si>
  <si>
    <t>2558/17</t>
  </si>
  <si>
    <t>2559/17</t>
  </si>
  <si>
    <t>2572/44/14</t>
  </si>
  <si>
    <t>2573/44/15</t>
  </si>
  <si>
    <t>2573/45/14</t>
  </si>
  <si>
    <t>2551/21</t>
  </si>
  <si>
    <t>2554/20</t>
  </si>
  <si>
    <t>2555/18</t>
  </si>
  <si>
    <t>2556/15</t>
  </si>
  <si>
    <t>2551/14</t>
  </si>
  <si>
    <t>2562/17</t>
  </si>
  <si>
    <t>2563/20</t>
  </si>
  <si>
    <t>2573/44/16</t>
  </si>
  <si>
    <t>selection (60ปี)</t>
  </si>
  <si>
    <t>2516 (TK19)</t>
  </si>
  <si>
    <t>2518 (TK22)</t>
  </si>
  <si>
    <t>selection (60)</t>
  </si>
  <si>
    <t>2523 (TK26)</t>
  </si>
  <si>
    <t>2523 (TK27)</t>
  </si>
  <si>
    <t>2523 (TK28)</t>
  </si>
  <si>
    <t>2525 (TK29)</t>
  </si>
  <si>
    <t>2526 (TK30)</t>
  </si>
  <si>
    <t>2526-65 (TK29)</t>
  </si>
  <si>
    <t>2516-58 (TK17)</t>
  </si>
  <si>
    <t>2517-58 (TK17)</t>
  </si>
  <si>
    <t>2521/60 (WC17)</t>
  </si>
  <si>
    <t>2522/61 (WC18)</t>
  </si>
  <si>
    <r>
      <rPr>
        <b/>
        <sz val="16"/>
        <color theme="1"/>
        <rFont val="TH SarabunPSK"/>
        <family val="2"/>
      </rPr>
      <t>สวนป่าแม่ยม-แม่แปง</t>
    </r>
    <r>
      <rPr>
        <sz val="16"/>
        <color theme="1"/>
        <rFont val="TH SarabunPSK"/>
        <family val="2"/>
      </rPr>
      <t xml:space="preserve"> - เปลี่ยนแปลง จาก 2528 ปริมาตร 2,500 ลบ.ม. เป็น แปลง 2527 ปริมาตร 2,600 ลบ.ม.</t>
    </r>
  </si>
  <si>
    <r>
      <rPr>
        <b/>
        <sz val="16"/>
        <color theme="1"/>
        <rFont val="TH SarabunPSK"/>
        <family val="2"/>
      </rPr>
      <t>สวนป่านาพูน</t>
    </r>
    <r>
      <rPr>
        <sz val="16"/>
        <color theme="1"/>
        <rFont val="TH SarabunPSK"/>
        <family val="2"/>
      </rPr>
      <t xml:space="preserve"> - เพิ่มปริมาตร จาก 1,500 เป็น 2,000</t>
    </r>
  </si>
  <si>
    <r>
      <rPr>
        <b/>
        <sz val="16"/>
        <color theme="1"/>
        <rFont val="TH SarabunPSK"/>
        <family val="2"/>
      </rPr>
      <t>สวนป่าแม่สรอย</t>
    </r>
    <r>
      <rPr>
        <sz val="16"/>
        <color theme="1"/>
        <rFont val="TH SarabunPSK"/>
        <family val="2"/>
      </rPr>
      <t xml:space="preserve"> - เปลี่ยนจากแปลง 2522 ปริมาตร 2,500 ลบ.ม.  เป็น 2525 (ตามงบประมาณ) พื้นที่ 649 ไร่ ปริมาตร 3,300 ลบ.ม.</t>
    </r>
  </si>
  <si>
    <r>
      <rPr>
        <b/>
        <sz val="16"/>
        <color theme="1"/>
        <rFont val="TH SarabunPSK"/>
        <family val="2"/>
      </rPr>
      <t xml:space="preserve">สวนป่าแม่คำปอง-แม่สาย </t>
    </r>
    <r>
      <rPr>
        <sz val="16"/>
        <color theme="1"/>
        <rFont val="TH SarabunPSK"/>
        <family val="2"/>
      </rPr>
      <t>- เพิ่มปริมาตร จาก 600 เป็น 800 ลบ.ม.</t>
    </r>
  </si>
  <si>
    <t>2522/62 (WC19)</t>
  </si>
  <si>
    <t>2523/63 (WC20)</t>
  </si>
  <si>
    <t>2523/64 (WC21)</t>
  </si>
  <si>
    <t>2523/65 (WC22)</t>
  </si>
  <si>
    <t>2524/66(WC23)</t>
  </si>
  <si>
    <t>2524/67(WC24)</t>
  </si>
  <si>
    <t>2525/68(WC25)</t>
  </si>
  <si>
    <t>2527/70(WC27)</t>
  </si>
  <si>
    <t>2527/71(WC28)</t>
  </si>
  <si>
    <t>ลบ.ม./ไร่</t>
  </si>
  <si>
    <t>รวม ออป.เขต……..</t>
  </si>
  <si>
    <t>รวม ออป.ภาค……..</t>
  </si>
  <si>
    <t>ออป.เขต......</t>
  </si>
  <si>
    <t>องค์การอุตสาหกรรมป่าไม้ภาค........</t>
  </si>
  <si>
    <t>วิธีการ</t>
  </si>
  <si>
    <t>แปลงปีเดิม</t>
  </si>
  <si>
    <t>พื้นที่(ไร่)</t>
  </si>
  <si>
    <t>ระยะปลูก(ม.*ม.)</t>
  </si>
  <si>
    <t>จำนวน(ต้น)</t>
  </si>
  <si>
    <t>ปลูกใหม่</t>
  </si>
  <si>
    <t>แผนการปลูกไม้ยางพาราขององค์การอุตสาหกรรมป่าไม้เขต.....</t>
  </si>
  <si>
    <t>แผนปลูกไม้ยางพารา</t>
  </si>
  <si>
    <t>ปลูกไม้ป่า</t>
  </si>
  <si>
    <t>สวนป่า....</t>
  </si>
  <si>
    <t>ปี 2589</t>
  </si>
  <si>
    <t>แผนการปลูกไม้ยางพาราขององค์การอุตสาหกรรมป่าไม้ภาค...</t>
  </si>
  <si>
    <t>แผนการปลูกไม้สักขององค์การอุตสาหกรรมป่าไม้เขต.....</t>
  </si>
  <si>
    <t>แผนปลูกไม้สัก</t>
  </si>
  <si>
    <t>แผนการปลูกไม้สักขององค์การอุตสาหกรรมป่าไม้ภาค.....</t>
  </si>
  <si>
    <t>ออป.เขต....</t>
  </si>
  <si>
    <t>แผนปลูกไม้ยูคาลิปตัส</t>
  </si>
  <si>
    <t>แผนการปลูกไม้....(อื่นๆ)ขององค์การอุตสาหกรรมป่าไม้เขต.....</t>
  </si>
  <si>
    <t>แผนปลูกไม้.....(อื่นๆ)</t>
  </si>
  <si>
    <t xml:space="preserve"> </t>
  </si>
  <si>
    <t>แผนปลูกไม้..อื่นๆ</t>
  </si>
  <si>
    <t>รวม อ.อ.ป.</t>
  </si>
  <si>
    <t>ออป.เหนือล่าง</t>
  </si>
  <si>
    <t>ออป.ตะวันออกเฉียงเหนือ</t>
  </si>
  <si>
    <t>รวม ออป.ภาค…..</t>
  </si>
  <si>
    <t>คำอธิบายประกอบการบันทึกข้อมูลแผนปลูกไม้..... ปี 2560-2589</t>
  </si>
  <si>
    <t xml:space="preserve"> - วิธีการปลูก</t>
  </si>
  <si>
    <t xml:space="preserve"> - ปลูกในแปลงปีเดิมแปลงไหน</t>
  </si>
  <si>
    <t xml:space="preserve"> - ระยะการปลูก (ม.*ม.)</t>
  </si>
  <si>
    <t xml:space="preserve"> - พื้นที่ปลูก(ไร่)</t>
  </si>
  <si>
    <t xml:space="preserve"> - จำนวนที่ปลูกทั้งหมด(ต้น)</t>
  </si>
  <si>
    <t>2. ให้ ออป.เขตสรุปข้อมูลของสวนป่าในสังกัดที่มีการปลูกไม้แปลงใหม่ให้ครบถ้วนเป็นข้อมูลรวมของ ออป.เขต ในSheet ปลูกไม้...ออป.เขต....และรายงานให้ ออป.ภาคทราบ</t>
  </si>
  <si>
    <t>3. ให้ ออป.ภาคสรุปข้อมูลของ ออป.เขตในสังกัดที่มีการปลูกไม้แปลงใหม่ให้ครบถ้วนเป็นข้อมูลรวมของ ออป.ภาค ในSheet ปลูกไม้...ออป.ภาค....และรายงานให้ อ.อ.ป. ทราบ</t>
  </si>
  <si>
    <t>3. ให้ ส.นผ.สรุปข้อมูลของ ออป.ภาคเป็นข้อมูลรวมของ อ.อ.ป. ในSheet ปลูกไม้ทุกชนิดของ อ.อ.ป. และรายงานให้ อ.อ.ป. อนุมัติแผนปลูกไม้เพื่อใช้ดำเนินงานต่อไป</t>
  </si>
  <si>
    <t>แผนการปลูกไม้....(อื่นๆ)ของสวนป่า....องค์การอุตสาหกรรมป่าไม้เขต.....</t>
  </si>
  <si>
    <t>รวมปลูกใหม่</t>
  </si>
  <si>
    <t>รวมไม้ป่า</t>
  </si>
  <si>
    <t>แผนการปลูกไม้ยางพาราของสวนป่า...องค์การอุตสาหกรรมป่าไม้เขต.....</t>
  </si>
  <si>
    <t>1. ให้สวนป่าบันทึกข้อมูลแผนปลูกไม้แปลงใหม่ในแต่ละปี ตั้งแต่ปี 2560-2589 ในSheet แผนปลูกไม้...ของสวนป่า....และรายงานให้ ออป.เขตทราบ</t>
  </si>
  <si>
    <t>แผนการปลูกไม้ยูคาลิปตัสขององค์การอุตสาหกรรมป่าไม้ภาค.....</t>
  </si>
  <si>
    <t>แผนการปลูกไม้ยูคาลิปตัสขององค์การอุตสาหกรรมป่าไม้เขต.....</t>
  </si>
  <si>
    <t>ออป.ใต้</t>
  </si>
  <si>
    <t>แผนการปลูกขององค์การอุตสาหกรรมป่าไม้</t>
  </si>
  <si>
    <t>แผนการปลูกไม้ยูคาลิปตัสของสวนป่า..... องค์การอุตสาหกรรมป่าไม้เขต.....</t>
  </si>
  <si>
    <t>แผนการปลูกไม้สักของสวนป่า..... องค์การอุตสาหกรรมป่าไม้เขต.....</t>
  </si>
</sst>
</file>

<file path=xl/styles.xml><?xml version="1.0" encoding="utf-8"?>
<styleSheet xmlns="http://schemas.openxmlformats.org/spreadsheetml/2006/main">
  <numFmts count="9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-* #,##0.000_-;\-* #,##0.000_-;_-* &quot;-&quot;??_-;_-@_-"/>
    <numFmt numFmtId="189" formatCode="_-* #,##0.0000_-;\-* #,##0.0000_-;_-* &quot;-&quot;??_-;_-@_-"/>
    <numFmt numFmtId="190" formatCode="_-* #,##0.000_-;\-* #,##0.000_-;_-* &quot;-&quot;???_-;_-@_-"/>
    <numFmt numFmtId="191" formatCode="#,##0.000"/>
    <numFmt numFmtId="192" formatCode="0.000"/>
    <numFmt numFmtId="193" formatCode="0.0"/>
  </numFmts>
  <fonts count="4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u/>
      <sz val="16"/>
      <name val="TH SarabunPSK"/>
      <family val="2"/>
    </font>
    <font>
      <b/>
      <sz val="16"/>
      <color indexed="8"/>
      <name val="TH SarabunPSK"/>
      <family val="2"/>
    </font>
    <font>
      <sz val="10"/>
      <name val="Arial"/>
      <family val="2"/>
    </font>
    <font>
      <b/>
      <vertAlign val="superscript"/>
      <sz val="16"/>
      <name val="TH SarabunPSK"/>
      <family val="2"/>
    </font>
    <font>
      <b/>
      <sz val="14"/>
      <name val="TH SarabunPSK"/>
      <family val="2"/>
    </font>
    <font>
      <sz val="16"/>
      <name val="Angsana New"/>
      <family val="2"/>
      <charset val="222"/>
    </font>
    <font>
      <b/>
      <sz val="20"/>
      <name val="TH SarabunPSK"/>
      <family val="2"/>
    </font>
    <font>
      <sz val="11"/>
      <name val="Tahoma"/>
      <family val="2"/>
      <charset val="222"/>
      <scheme val="minor"/>
    </font>
    <font>
      <sz val="1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Angsana New"/>
      <family val="2"/>
      <charset val="222"/>
    </font>
    <font>
      <sz val="16"/>
      <color indexed="8"/>
      <name val="Angsana New"/>
      <family val="2"/>
      <charset val="222"/>
    </font>
    <font>
      <b/>
      <sz val="18"/>
      <color indexed="56"/>
      <name val="Tahoma"/>
      <family val="2"/>
      <charset val="222"/>
    </font>
    <font>
      <b/>
      <sz val="15"/>
      <color indexed="56"/>
      <name val="Angsana New"/>
      <family val="2"/>
      <charset val="222"/>
    </font>
    <font>
      <b/>
      <sz val="13"/>
      <color indexed="56"/>
      <name val="Angsana New"/>
      <family val="2"/>
      <charset val="222"/>
    </font>
    <font>
      <b/>
      <sz val="11"/>
      <color indexed="56"/>
      <name val="Angsana New"/>
      <family val="2"/>
      <charset val="222"/>
    </font>
    <font>
      <sz val="16"/>
      <color indexed="17"/>
      <name val="Angsana New"/>
      <family val="2"/>
      <charset val="222"/>
    </font>
    <font>
      <sz val="16"/>
      <color indexed="20"/>
      <name val="Angsana New"/>
      <family val="2"/>
      <charset val="222"/>
    </font>
    <font>
      <sz val="16"/>
      <color indexed="60"/>
      <name val="Angsana New"/>
      <family val="2"/>
      <charset val="222"/>
    </font>
    <font>
      <sz val="16"/>
      <color indexed="62"/>
      <name val="Angsana New"/>
      <family val="2"/>
      <charset val="222"/>
    </font>
    <font>
      <b/>
      <sz val="16"/>
      <color indexed="63"/>
      <name val="Angsana New"/>
      <family val="2"/>
      <charset val="222"/>
    </font>
    <font>
      <b/>
      <sz val="16"/>
      <color indexed="52"/>
      <name val="Angsana New"/>
      <family val="2"/>
      <charset val="222"/>
    </font>
    <font>
      <sz val="16"/>
      <color indexed="52"/>
      <name val="Angsana New"/>
      <family val="2"/>
      <charset val="222"/>
    </font>
    <font>
      <b/>
      <sz val="16"/>
      <color indexed="9"/>
      <name val="Angsana New"/>
      <family val="2"/>
      <charset val="222"/>
    </font>
    <font>
      <sz val="16"/>
      <color indexed="10"/>
      <name val="Angsana New"/>
      <family val="2"/>
      <charset val="222"/>
    </font>
    <font>
      <i/>
      <sz val="16"/>
      <color indexed="23"/>
      <name val="Angsana New"/>
      <family val="2"/>
      <charset val="222"/>
    </font>
    <font>
      <b/>
      <sz val="16"/>
      <color indexed="8"/>
      <name val="Angsana New"/>
      <family val="2"/>
      <charset val="222"/>
    </font>
    <font>
      <sz val="16"/>
      <color indexed="9"/>
      <name val="Angsana New"/>
      <family val="2"/>
      <charset val="222"/>
    </font>
    <font>
      <b/>
      <sz val="18"/>
      <color theme="1"/>
      <name val="TH SarabunPSK"/>
      <family val="2"/>
    </font>
    <font>
      <b/>
      <sz val="9"/>
      <color indexed="81"/>
      <name val="Tahoma"/>
      <family val="2"/>
    </font>
    <font>
      <b/>
      <sz val="20"/>
      <color theme="1"/>
      <name val="TH SarabunPSK"/>
      <family val="2"/>
    </font>
    <font>
      <b/>
      <sz val="16"/>
      <color rgb="FFFF0000"/>
      <name val="TH SarabunPSK"/>
      <family val="2"/>
    </font>
    <font>
      <sz val="11"/>
      <color theme="0"/>
      <name val="Tahoma"/>
      <family val="2"/>
      <charset val="222"/>
      <scheme val="minor"/>
    </font>
    <font>
      <b/>
      <u/>
      <sz val="16"/>
      <color theme="1"/>
      <name val="TH SarabunPSK"/>
      <family val="2"/>
    </font>
    <font>
      <b/>
      <u/>
      <sz val="24"/>
      <color theme="1"/>
      <name val="TH SarabunPSK"/>
      <family val="2"/>
    </font>
    <font>
      <sz val="11"/>
      <color theme="1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8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21" borderId="0" applyNumberFormat="0" applyBorder="0" applyAlignment="0" applyProtection="0"/>
    <xf numFmtId="0" fontId="25" fillId="5" borderId="0" applyNumberFormat="0" applyBorder="0" applyAlignment="0" applyProtection="0"/>
    <xf numFmtId="0" fontId="29" fillId="22" borderId="22" applyNumberFormat="0" applyAlignment="0" applyProtection="0"/>
    <xf numFmtId="0" fontId="31" fillId="23" borderId="23" applyNumberFormat="0" applyAlignment="0" applyProtection="0"/>
    <xf numFmtId="43" fontId="1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3" fillId="0" borderId="0" applyNumberFormat="0" applyFill="0" applyBorder="0" applyAlignment="0" applyProtection="0"/>
    <xf numFmtId="0" fontId="27" fillId="9" borderId="22" applyNumberFormat="0" applyAlignment="0" applyProtection="0"/>
    <xf numFmtId="0" fontId="30" fillId="0" borderId="27" applyNumberFormat="0" applyFill="0" applyAlignment="0" applyProtection="0"/>
    <xf numFmtId="0" fontId="26" fillId="24" borderId="0" applyNumberFormat="0" applyBorder="0" applyAlignment="0" applyProtection="0"/>
    <xf numFmtId="0" fontId="19" fillId="0" borderId="0"/>
    <xf numFmtId="0" fontId="19" fillId="25" borderId="28" applyNumberFormat="0" applyFont="0" applyAlignment="0" applyProtection="0"/>
    <xf numFmtId="0" fontId="28" fillId="22" borderId="29" applyNumberFormat="0" applyAlignment="0" applyProtection="0"/>
    <xf numFmtId="0" fontId="20" fillId="0" borderId="0" applyNumberFormat="0" applyFill="0" applyBorder="0" applyAlignment="0" applyProtection="0"/>
    <xf numFmtId="0" fontId="34" fillId="0" borderId="30" applyNumberFormat="0" applyFill="0" applyAlignment="0" applyProtection="0"/>
    <xf numFmtId="0" fontId="32" fillId="0" borderId="0" applyNumberFormat="0" applyFill="0" applyBorder="0" applyAlignment="0" applyProtection="0"/>
  </cellStyleXfs>
  <cellXfs count="499">
    <xf numFmtId="0" fontId="0" fillId="0" borderId="0" xfId="0"/>
    <xf numFmtId="0" fontId="3" fillId="0" borderId="8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 shrinkToFit="1"/>
    </xf>
    <xf numFmtId="190" fontId="5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191" fontId="5" fillId="0" borderId="10" xfId="0" applyNumberFormat="1" applyFont="1" applyFill="1" applyBorder="1" applyAlignment="1">
      <alignment horizontal="center" vertical="center"/>
    </xf>
    <xf numFmtId="190" fontId="5" fillId="0" borderId="11" xfId="0" applyNumberFormat="1" applyFont="1" applyFill="1" applyBorder="1" applyAlignment="1">
      <alignment horizontal="center" vertical="center"/>
    </xf>
    <xf numFmtId="191" fontId="5" fillId="0" borderId="11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right" vertical="center"/>
    </xf>
    <xf numFmtId="49" fontId="5" fillId="0" borderId="10" xfId="0" applyNumberFormat="1" applyFont="1" applyFill="1" applyBorder="1" applyAlignment="1">
      <alignment vertical="center"/>
    </xf>
    <xf numFmtId="190" fontId="5" fillId="0" borderId="9" xfId="0" applyNumberFormat="1" applyFont="1" applyFill="1" applyBorder="1" applyAlignment="1">
      <alignment horizontal="center" vertical="center"/>
    </xf>
    <xf numFmtId="190" fontId="5" fillId="0" borderId="17" xfId="0" applyNumberFormat="1" applyFont="1" applyFill="1" applyBorder="1" applyAlignment="1">
      <alignment horizontal="center" vertical="center"/>
    </xf>
    <xf numFmtId="187" fontId="3" fillId="0" borderId="11" xfId="0" applyNumberFormat="1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1" fontId="5" fillId="0" borderId="10" xfId="2" applyNumberFormat="1" applyFont="1" applyFill="1" applyBorder="1" applyAlignment="1">
      <alignment vertical="center"/>
    </xf>
    <xf numFmtId="43" fontId="5" fillId="0" borderId="10" xfId="3" applyFont="1" applyFill="1" applyBorder="1" applyAlignment="1">
      <alignment vertical="center"/>
    </xf>
    <xf numFmtId="187" fontId="5" fillId="0" borderId="10" xfId="3" applyNumberFormat="1" applyFont="1" applyFill="1" applyBorder="1" applyAlignment="1">
      <alignment vertical="center"/>
    </xf>
    <xf numFmtId="1" fontId="3" fillId="0" borderId="7" xfId="2" applyNumberFormat="1" applyFont="1" applyFill="1" applyBorder="1" applyAlignment="1">
      <alignment vertical="center"/>
    </xf>
    <xf numFmtId="43" fontId="3" fillId="0" borderId="7" xfId="3" applyFont="1" applyFill="1" applyBorder="1" applyAlignment="1">
      <alignment vertical="center"/>
    </xf>
    <xf numFmtId="187" fontId="3" fillId="0" borderId="7" xfId="3" applyNumberFormat="1" applyFont="1" applyFill="1" applyBorder="1" applyAlignment="1">
      <alignment vertical="center"/>
    </xf>
    <xf numFmtId="43" fontId="3" fillId="0" borderId="7" xfId="3" applyNumberFormat="1" applyFont="1" applyFill="1" applyBorder="1" applyAlignment="1">
      <alignment vertical="center"/>
    </xf>
    <xf numFmtId="1" fontId="5" fillId="0" borderId="14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vertical="center"/>
    </xf>
    <xf numFmtId="1" fontId="5" fillId="0" borderId="9" xfId="0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44" fontId="3" fillId="0" borderId="7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43" fontId="5" fillId="0" borderId="6" xfId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193" fontId="5" fillId="0" borderId="6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vertical="center"/>
    </xf>
    <xf numFmtId="43" fontId="5" fillId="0" borderId="14" xfId="1" applyFont="1" applyFill="1" applyBorder="1" applyAlignment="1">
      <alignment vertical="center"/>
    </xf>
    <xf numFmtId="187" fontId="5" fillId="0" borderId="14" xfId="1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left" vertical="center"/>
    </xf>
    <xf numFmtId="1" fontId="3" fillId="0" borderId="7" xfId="0" applyNumberFormat="1" applyFont="1" applyFill="1" applyBorder="1" applyAlignment="1">
      <alignment horizontal="left" vertical="center"/>
    </xf>
    <xf numFmtId="191" fontId="5" fillId="0" borderId="9" xfId="0" applyNumberFormat="1" applyFont="1" applyFill="1" applyBorder="1" applyAlignment="1">
      <alignment vertical="center"/>
    </xf>
    <xf numFmtId="192" fontId="5" fillId="0" borderId="5" xfId="0" applyNumberFormat="1" applyFont="1" applyFill="1" applyBorder="1" applyAlignment="1">
      <alignment vertical="center"/>
    </xf>
    <xf numFmtId="188" fontId="5" fillId="0" borderId="5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0" fillId="0" borderId="0" xfId="0" applyFill="1"/>
    <xf numFmtId="187" fontId="5" fillId="0" borderId="11" xfId="0" applyNumberFormat="1" applyFont="1" applyFill="1" applyBorder="1" applyAlignment="1">
      <alignment vertical="center"/>
    </xf>
    <xf numFmtId="187" fontId="3" fillId="0" borderId="7" xfId="0" applyNumberFormat="1" applyFont="1" applyFill="1" applyBorder="1" applyAlignment="1">
      <alignment vertical="center"/>
    </xf>
    <xf numFmtId="187" fontId="5" fillId="0" borderId="10" xfId="2" applyNumberFormat="1" applyFont="1" applyFill="1" applyBorder="1" applyAlignment="1">
      <alignment vertical="center"/>
    </xf>
    <xf numFmtId="1" fontId="3" fillId="0" borderId="11" xfId="2" applyNumberFormat="1" applyFont="1" applyFill="1" applyBorder="1" applyAlignment="1">
      <alignment vertical="center"/>
    </xf>
    <xf numFmtId="43" fontId="3" fillId="0" borderId="11" xfId="3" applyFont="1" applyFill="1" applyBorder="1" applyAlignment="1">
      <alignment horizontal="center" vertical="center"/>
    </xf>
    <xf numFmtId="187" fontId="3" fillId="0" borderId="11" xfId="2" applyNumberFormat="1" applyFont="1" applyFill="1" applyBorder="1" applyAlignment="1">
      <alignment vertical="center"/>
    </xf>
    <xf numFmtId="43" fontId="3" fillId="0" borderId="11" xfId="3" applyFont="1" applyFill="1" applyBorder="1" applyAlignment="1">
      <alignment vertical="center"/>
    </xf>
    <xf numFmtId="187" fontId="3" fillId="0" borderId="11" xfId="3" applyNumberFormat="1" applyFont="1" applyFill="1" applyBorder="1" applyAlignment="1">
      <alignment vertical="center"/>
    </xf>
    <xf numFmtId="0" fontId="5" fillId="0" borderId="18" xfId="2" applyFont="1" applyFill="1" applyBorder="1" applyAlignment="1">
      <alignment vertical="center"/>
    </xf>
    <xf numFmtId="187" fontId="3" fillId="0" borderId="7" xfId="2" applyNumberFormat="1" applyFont="1" applyFill="1" applyBorder="1" applyAlignment="1">
      <alignment vertical="center"/>
    </xf>
    <xf numFmtId="43" fontId="3" fillId="0" borderId="7" xfId="3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188" fontId="5" fillId="0" borderId="9" xfId="1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43" fontId="5" fillId="0" borderId="10" xfId="1" applyFont="1" applyFill="1" applyBorder="1" applyAlignment="1">
      <alignment horizontal="center" vertical="center"/>
    </xf>
    <xf numFmtId="187" fontId="5" fillId="0" borderId="10" xfId="1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1" fontId="5" fillId="0" borderId="10" xfId="0" applyNumberFormat="1" applyFont="1" applyFill="1" applyBorder="1" applyAlignment="1">
      <alignment vertical="center"/>
    </xf>
    <xf numFmtId="43" fontId="3" fillId="0" borderId="7" xfId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vertical="center"/>
    </xf>
    <xf numFmtId="188" fontId="3" fillId="0" borderId="7" xfId="1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vertical="center"/>
    </xf>
    <xf numFmtId="1" fontId="5" fillId="0" borderId="10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vertical="center"/>
    </xf>
    <xf numFmtId="43" fontId="5" fillId="0" borderId="11" xfId="1" applyFont="1" applyFill="1" applyBorder="1" applyAlignment="1">
      <alignment vertical="center"/>
    </xf>
    <xf numFmtId="187" fontId="5" fillId="0" borderId="11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87" fontId="5" fillId="0" borderId="9" xfId="1" applyNumberFormat="1" applyFont="1" applyFill="1" applyBorder="1" applyAlignment="1">
      <alignment vertical="center"/>
    </xf>
    <xf numFmtId="1" fontId="3" fillId="0" borderId="11" xfId="0" applyNumberFormat="1" applyFont="1" applyFill="1" applyBorder="1" applyAlignment="1">
      <alignment vertical="center"/>
    </xf>
    <xf numFmtId="43" fontId="3" fillId="0" borderId="11" xfId="1" applyFont="1" applyFill="1" applyBorder="1" applyAlignment="1">
      <alignment horizontal="center" vertical="center"/>
    </xf>
    <xf numFmtId="43" fontId="5" fillId="0" borderId="11" xfId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vertical="center"/>
    </xf>
    <xf numFmtId="49" fontId="5" fillId="0" borderId="10" xfId="0" applyNumberFormat="1" applyFont="1" applyFill="1" applyBorder="1" applyAlignment="1">
      <alignment horizontal="center" vertical="center"/>
    </xf>
    <xf numFmtId="187" fontId="5" fillId="0" borderId="11" xfId="1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1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" fontId="5" fillId="0" borderId="5" xfId="0" applyNumberFormat="1" applyFont="1" applyFill="1" applyBorder="1" applyAlignment="1">
      <alignment vertical="center"/>
    </xf>
    <xf numFmtId="188" fontId="5" fillId="0" borderId="10" xfId="1" applyNumberFormat="1" applyFont="1" applyFill="1" applyBorder="1" applyAlignment="1">
      <alignment vertical="center"/>
    </xf>
    <xf numFmtId="189" fontId="3" fillId="0" borderId="7" xfId="1" applyNumberFormat="1" applyFont="1" applyFill="1" applyBorder="1" applyAlignment="1">
      <alignment horizontal="center" vertical="center"/>
    </xf>
    <xf numFmtId="43" fontId="5" fillId="0" borderId="1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1" fontId="3" fillId="0" borderId="7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187" fontId="5" fillId="0" borderId="10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/>
    <xf numFmtId="0" fontId="15" fillId="0" borderId="0" xfId="0" applyFont="1" applyFill="1" applyAlignment="1">
      <alignment vertical="center"/>
    </xf>
    <xf numFmtId="43" fontId="5" fillId="0" borderId="0" xfId="1" applyFont="1" applyFill="1" applyAlignment="1">
      <alignment vertical="center"/>
    </xf>
    <xf numFmtId="49" fontId="5" fillId="0" borderId="10" xfId="1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6" fillId="0" borderId="0" xfId="0" applyFont="1"/>
    <xf numFmtId="0" fontId="16" fillId="0" borderId="5" xfId="1" applyNumberFormat="1" applyFont="1" applyFill="1" applyBorder="1" applyAlignment="1">
      <alignment horizontal="center" vertical="top"/>
    </xf>
    <xf numFmtId="43" fontId="17" fillId="0" borderId="5" xfId="1" applyFont="1" applyFill="1" applyBorder="1"/>
    <xf numFmtId="43" fontId="16" fillId="0" borderId="5" xfId="1" applyFont="1" applyFill="1" applyBorder="1"/>
    <xf numFmtId="0" fontId="5" fillId="0" borderId="5" xfId="1" applyNumberFormat="1" applyFont="1" applyFill="1" applyBorder="1" applyAlignment="1">
      <alignment horizontal="center" vertical="top"/>
    </xf>
    <xf numFmtId="43" fontId="3" fillId="0" borderId="5" xfId="1" applyFont="1" applyFill="1" applyBorder="1"/>
    <xf numFmtId="43" fontId="5" fillId="0" borderId="5" xfId="1" applyFont="1" applyFill="1" applyBorder="1"/>
    <xf numFmtId="43" fontId="17" fillId="3" borderId="5" xfId="1" applyFont="1" applyFill="1" applyBorder="1"/>
    <xf numFmtId="43" fontId="5" fillId="0" borderId="5" xfId="1" applyFont="1" applyFill="1" applyBorder="1" applyAlignment="1">
      <alignment horizontal="center" vertical="center"/>
    </xf>
    <xf numFmtId="43" fontId="17" fillId="0" borderId="0" xfId="1" applyFont="1" applyBorder="1" applyAlignment="1">
      <alignment horizontal="center" vertical="center"/>
    </xf>
    <xf numFmtId="43" fontId="17" fillId="0" borderId="0" xfId="1" applyFont="1" applyFill="1" applyBorder="1"/>
    <xf numFmtId="43" fontId="17" fillId="0" borderId="8" xfId="1" applyFont="1" applyFill="1" applyBorder="1"/>
    <xf numFmtId="43" fontId="17" fillId="3" borderId="8" xfId="1" applyFont="1" applyFill="1" applyBorder="1"/>
    <xf numFmtId="0" fontId="5" fillId="2" borderId="10" xfId="0" applyFont="1" applyFill="1" applyBorder="1" applyAlignment="1">
      <alignment vertical="center"/>
    </xf>
    <xf numFmtId="43" fontId="5" fillId="2" borderId="10" xfId="1" applyFont="1" applyFill="1" applyBorder="1" applyAlignment="1">
      <alignment vertical="center"/>
    </xf>
    <xf numFmtId="1" fontId="5" fillId="2" borderId="1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43" fontId="5" fillId="2" borderId="9" xfId="1" applyFont="1" applyFill="1" applyBorder="1" applyAlignment="1">
      <alignment horizontal="center" vertical="center"/>
    </xf>
    <xf numFmtId="190" fontId="5" fillId="2" borderId="10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1" fontId="3" fillId="2" borderId="16" xfId="0" applyNumberFormat="1" applyFont="1" applyFill="1" applyBorder="1" applyAlignment="1">
      <alignment horizontal="center" vertical="center"/>
    </xf>
    <xf numFmtId="43" fontId="3" fillId="2" borderId="16" xfId="1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43" fontId="5" fillId="0" borderId="10" xfId="32" applyFont="1" applyFill="1" applyBorder="1" applyAlignment="1">
      <alignment horizontal="center" vertical="center"/>
    </xf>
    <xf numFmtId="190" fontId="5" fillId="0" borderId="10" xfId="4" applyNumberFormat="1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1" fontId="5" fillId="0" borderId="10" xfId="4" applyNumberFormat="1" applyFont="1" applyFill="1" applyBorder="1" applyAlignment="1">
      <alignment horizontal="center" vertical="center"/>
    </xf>
    <xf numFmtId="1" fontId="3" fillId="0" borderId="7" xfId="4" applyNumberFormat="1" applyFont="1" applyFill="1" applyBorder="1" applyAlignment="1">
      <alignment horizontal="center" vertical="center"/>
    </xf>
    <xf numFmtId="43" fontId="3" fillId="0" borderId="7" xfId="32" applyFont="1" applyFill="1" applyBorder="1" applyAlignment="1">
      <alignment horizontal="center" vertical="center"/>
    </xf>
    <xf numFmtId="188" fontId="3" fillId="0" borderId="7" xfId="32" applyNumberFormat="1" applyFont="1" applyFill="1" applyBorder="1" applyAlignment="1">
      <alignment horizontal="center" vertical="center"/>
    </xf>
    <xf numFmtId="43" fontId="5" fillId="0" borderId="9" xfId="32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vertical="center"/>
    </xf>
    <xf numFmtId="43" fontId="5" fillId="2" borderId="11" xfId="1" applyFont="1" applyFill="1" applyBorder="1" applyAlignment="1">
      <alignment vertical="center"/>
    </xf>
    <xf numFmtId="43" fontId="3" fillId="2" borderId="7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5" fillId="0" borderId="10" xfId="1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43" fontId="14" fillId="0" borderId="0" xfId="1" applyFont="1" applyFill="1"/>
    <xf numFmtId="0" fontId="7" fillId="2" borderId="9" xfId="0" applyFont="1" applyFill="1" applyBorder="1" applyAlignment="1">
      <alignment vertical="center"/>
    </xf>
    <xf numFmtId="43" fontId="5" fillId="2" borderId="7" xfId="1" applyFont="1" applyFill="1" applyBorder="1" applyAlignment="1">
      <alignment vertical="center"/>
    </xf>
    <xf numFmtId="43" fontId="3" fillId="2" borderId="7" xfId="1" applyFont="1" applyFill="1" applyBorder="1" applyAlignment="1">
      <alignment vertical="center"/>
    </xf>
    <xf numFmtId="187" fontId="5" fillId="0" borderId="1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 vertical="center" readingOrder="1"/>
    </xf>
    <xf numFmtId="0" fontId="17" fillId="0" borderId="0" xfId="0" applyFont="1"/>
    <xf numFmtId="0" fontId="3" fillId="27" borderId="1" xfId="0" applyFont="1" applyFill="1" applyBorder="1" applyAlignment="1">
      <alignment horizontal="center" vertical="center"/>
    </xf>
    <xf numFmtId="0" fontId="3" fillId="27" borderId="31" xfId="0" applyFont="1" applyFill="1" applyBorder="1" applyAlignment="1">
      <alignment horizontal="center" vertical="center"/>
    </xf>
    <xf numFmtId="0" fontId="17" fillId="27" borderId="5" xfId="0" applyFont="1" applyFill="1" applyBorder="1" applyAlignment="1">
      <alignment horizontal="center"/>
    </xf>
    <xf numFmtId="0" fontId="16" fillId="27" borderId="5" xfId="1" applyNumberFormat="1" applyFont="1" applyFill="1" applyBorder="1" applyAlignment="1">
      <alignment horizontal="center" vertical="top"/>
    </xf>
    <xf numFmtId="43" fontId="17" fillId="27" borderId="2" xfId="1" applyFont="1" applyFill="1" applyBorder="1"/>
    <xf numFmtId="0" fontId="5" fillId="27" borderId="5" xfId="1" applyNumberFormat="1" applyFont="1" applyFill="1" applyBorder="1" applyAlignment="1">
      <alignment horizontal="center" vertical="top"/>
    </xf>
    <xf numFmtId="43" fontId="3" fillId="27" borderId="2" xfId="1" applyFont="1" applyFill="1" applyBorder="1"/>
    <xf numFmtId="187" fontId="16" fillId="0" borderId="5" xfId="1" applyNumberFormat="1" applyFont="1" applyBorder="1"/>
    <xf numFmtId="43" fontId="17" fillId="0" borderId="0" xfId="1" applyFont="1"/>
    <xf numFmtId="187" fontId="16" fillId="2" borderId="5" xfId="1" applyNumberFormat="1" applyFont="1" applyFill="1" applyBorder="1"/>
    <xf numFmtId="187" fontId="17" fillId="28" borderId="5" xfId="1" applyNumberFormat="1" applyFont="1" applyFill="1" applyBorder="1"/>
    <xf numFmtId="0" fontId="3" fillId="0" borderId="5" xfId="0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3" fontId="3" fillId="0" borderId="13" xfId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center" vertical="center"/>
    </xf>
    <xf numFmtId="43" fontId="5" fillId="2" borderId="11" xfId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10" xfId="1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11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/>
    </xf>
    <xf numFmtId="43" fontId="14" fillId="0" borderId="0" xfId="1" applyFont="1" applyFill="1" applyAlignment="1">
      <alignment horizontal="center"/>
    </xf>
    <xf numFmtId="0" fontId="3" fillId="0" borderId="5" xfId="1" applyNumberFormat="1" applyFont="1" applyFill="1" applyBorder="1" applyAlignment="1">
      <alignment horizontal="center" vertical="center"/>
    </xf>
    <xf numFmtId="0" fontId="14" fillId="0" borderId="0" xfId="1" applyNumberFormat="1" applyFont="1" applyFill="1" applyAlignment="1">
      <alignment horizontal="center"/>
    </xf>
    <xf numFmtId="0" fontId="15" fillId="0" borderId="0" xfId="1" applyNumberFormat="1" applyFont="1" applyFill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/>
    </xf>
    <xf numFmtId="43" fontId="5" fillId="0" borderId="6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6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6" fillId="0" borderId="12" xfId="1" applyFont="1" applyFill="1" applyBorder="1" applyAlignment="1">
      <alignment horizontal="center"/>
    </xf>
    <xf numFmtId="43" fontId="5" fillId="0" borderId="14" xfId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5" fillId="0" borderId="5" xfId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/>
    </xf>
    <xf numFmtId="43" fontId="5" fillId="3" borderId="9" xfId="1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1" fontId="5" fillId="3" borderId="10" xfId="0" applyNumberFormat="1" applyFont="1" applyFill="1" applyBorder="1" applyAlignment="1">
      <alignment vertical="center"/>
    </xf>
    <xf numFmtId="43" fontId="3" fillId="3" borderId="16" xfId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187" fontId="5" fillId="29" borderId="10" xfId="1" applyNumberFormat="1" applyFont="1" applyFill="1" applyBorder="1" applyAlignment="1">
      <alignment vertical="center"/>
    </xf>
    <xf numFmtId="187" fontId="5" fillId="29" borderId="10" xfId="3" applyNumberFormat="1" applyFont="1" applyFill="1" applyBorder="1" applyAlignment="1">
      <alignment vertical="center"/>
    </xf>
    <xf numFmtId="187" fontId="5" fillId="0" borderId="14" xfId="0" applyNumberFormat="1" applyFont="1" applyFill="1" applyBorder="1" applyAlignment="1">
      <alignment vertical="center"/>
    </xf>
    <xf numFmtId="0" fontId="5" fillId="29" borderId="9" xfId="0" applyFont="1" applyFill="1" applyBorder="1" applyAlignment="1">
      <alignment horizontal="center"/>
    </xf>
    <xf numFmtId="3" fontId="5" fillId="29" borderId="9" xfId="0" applyNumberFormat="1" applyFont="1" applyFill="1" applyBorder="1" applyAlignment="1">
      <alignment horizontal="center"/>
    </xf>
    <xf numFmtId="187" fontId="5" fillId="0" borderId="9" xfId="1" applyNumberFormat="1" applyFont="1" applyFill="1" applyBorder="1" applyAlignment="1">
      <alignment horizontal="center" vertical="center"/>
    </xf>
    <xf numFmtId="0" fontId="5" fillId="29" borderId="10" xfId="0" applyFont="1" applyFill="1" applyBorder="1" applyAlignment="1">
      <alignment horizontal="center" vertical="center"/>
    </xf>
    <xf numFmtId="43" fontId="3" fillId="0" borderId="7" xfId="1" applyNumberFormat="1" applyFont="1" applyFill="1" applyBorder="1" applyAlignment="1">
      <alignment horizontal="center" vertical="center"/>
    </xf>
    <xf numFmtId="1" fontId="5" fillId="29" borderId="10" xfId="0" applyNumberFormat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right" vertical="center"/>
    </xf>
    <xf numFmtId="187" fontId="4" fillId="0" borderId="14" xfId="1" applyNumberFormat="1" applyFont="1" applyFill="1" applyBorder="1" applyAlignment="1">
      <alignment vertical="center"/>
    </xf>
    <xf numFmtId="187" fontId="4" fillId="0" borderId="10" xfId="1" applyNumberFormat="1" applyFont="1" applyFill="1" applyBorder="1" applyAlignment="1">
      <alignment vertical="center"/>
    </xf>
    <xf numFmtId="43" fontId="4" fillId="0" borderId="10" xfId="1" applyFont="1" applyFill="1" applyBorder="1" applyAlignment="1">
      <alignment vertical="center"/>
    </xf>
    <xf numFmtId="187" fontId="5" fillId="2" borderId="11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vertical="center"/>
    </xf>
    <xf numFmtId="43" fontId="3" fillId="2" borderId="13" xfId="1" applyFont="1" applyFill="1" applyBorder="1" applyAlignment="1">
      <alignment horizontal="center" vertical="center"/>
    </xf>
    <xf numFmtId="43" fontId="5" fillId="3" borderId="6" xfId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" fontId="5" fillId="2" borderId="6" xfId="0" applyNumberFormat="1" applyFont="1" applyFill="1" applyBorder="1" applyAlignment="1">
      <alignment vertical="center"/>
    </xf>
    <xf numFmtId="43" fontId="5" fillId="2" borderId="6" xfId="1" applyFont="1" applyFill="1" applyBorder="1" applyAlignment="1">
      <alignment vertical="center"/>
    </xf>
    <xf numFmtId="187" fontId="5" fillId="2" borderId="6" xfId="0" applyNumberFormat="1" applyFont="1" applyFill="1" applyBorder="1" applyAlignment="1">
      <alignment vertical="center"/>
    </xf>
    <xf numFmtId="0" fontId="13" fillId="0" borderId="21" xfId="0" applyFont="1" applyFill="1" applyBorder="1" applyAlignment="1">
      <alignment vertical="center" readingOrder="1"/>
    </xf>
    <xf numFmtId="0" fontId="13" fillId="0" borderId="21" xfId="0" applyFont="1" applyFill="1" applyBorder="1" applyAlignment="1">
      <alignment horizontal="center" vertical="center" readingOrder="1"/>
    </xf>
    <xf numFmtId="0" fontId="13" fillId="0" borderId="0" xfId="0" applyFont="1" applyFill="1" applyBorder="1" applyAlignment="1">
      <alignment vertical="center" readingOrder="1"/>
    </xf>
    <xf numFmtId="0" fontId="7" fillId="3" borderId="6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5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43" fontId="3" fillId="3" borderId="13" xfId="1" applyFont="1" applyFill="1" applyBorder="1" applyAlignment="1">
      <alignment horizontal="center" vertical="center"/>
    </xf>
    <xf numFmtId="43" fontId="5" fillId="3" borderId="10" xfId="0" applyNumberFormat="1" applyFont="1" applyFill="1" applyBorder="1"/>
    <xf numFmtId="0" fontId="3" fillId="3" borderId="14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vertical="center"/>
    </xf>
    <xf numFmtId="0" fontId="5" fillId="3" borderId="7" xfId="2" applyFont="1" applyFill="1" applyBorder="1" applyAlignment="1">
      <alignment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43" fontId="17" fillId="0" borderId="0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3" fontId="17" fillId="0" borderId="0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3" fontId="17" fillId="30" borderId="5" xfId="1" applyFont="1" applyFill="1" applyBorder="1" applyAlignment="1">
      <alignment horizontal="center"/>
    </xf>
    <xf numFmtId="43" fontId="16" fillId="0" borderId="5" xfId="1" applyFont="1" applyBorder="1"/>
    <xf numFmtId="43" fontId="16" fillId="0" borderId="1" xfId="1" applyFont="1" applyBorder="1"/>
    <xf numFmtId="0" fontId="17" fillId="0" borderId="0" xfId="1" applyNumberFormat="1" applyFont="1" applyBorder="1" applyAlignment="1">
      <alignment horizontal="center" vertical="center"/>
    </xf>
    <xf numFmtId="0" fontId="17" fillId="0" borderId="0" xfId="1" applyNumberFormat="1" applyFont="1" applyFill="1" applyBorder="1" applyAlignment="1">
      <alignment horizontal="center"/>
    </xf>
    <xf numFmtId="0" fontId="3" fillId="27" borderId="5" xfId="0" applyNumberFormat="1" applyFont="1" applyFill="1" applyBorder="1" applyAlignment="1">
      <alignment horizontal="center" vertical="center"/>
    </xf>
    <xf numFmtId="0" fontId="17" fillId="27" borderId="0" xfId="1" applyNumberFormat="1" applyFont="1" applyFill="1" applyBorder="1" applyAlignment="1">
      <alignment horizontal="center"/>
    </xf>
    <xf numFmtId="0" fontId="2" fillId="0" borderId="0" xfId="0" applyFont="1"/>
    <xf numFmtId="0" fontId="17" fillId="27" borderId="5" xfId="1" applyNumberFormat="1" applyFont="1" applyFill="1" applyBorder="1" applyAlignment="1">
      <alignment horizontal="center"/>
    </xf>
    <xf numFmtId="0" fontId="17" fillId="27" borderId="5" xfId="0" applyNumberFormat="1" applyFont="1" applyFill="1" applyBorder="1" applyAlignment="1">
      <alignment horizontal="center"/>
    </xf>
    <xf numFmtId="0" fontId="17" fillId="0" borderId="0" xfId="0" applyNumberFormat="1" applyFont="1" applyAlignment="1">
      <alignment horizontal="center"/>
    </xf>
    <xf numFmtId="43" fontId="16" fillId="3" borderId="5" xfId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vertical="center"/>
    </xf>
    <xf numFmtId="43" fontId="5" fillId="3" borderId="5" xfId="0" applyNumberFormat="1" applyFont="1" applyFill="1" applyBorder="1"/>
    <xf numFmtId="0" fontId="5" fillId="3" borderId="5" xfId="0" applyFont="1" applyFill="1" applyBorder="1" applyAlignment="1">
      <alignment vertical="center"/>
    </xf>
    <xf numFmtId="0" fontId="2" fillId="0" borderId="0" xfId="0" applyFont="1" applyFill="1" applyBorder="1"/>
    <xf numFmtId="0" fontId="0" fillId="0" borderId="0" xfId="0" applyFill="1" applyBorder="1"/>
    <xf numFmtId="43" fontId="16" fillId="0" borderId="0" xfId="1" applyFont="1" applyFill="1" applyBorder="1" applyAlignment="1">
      <alignment horizontal="center" vertical="center"/>
    </xf>
    <xf numFmtId="43" fontId="3" fillId="31" borderId="13" xfId="1" applyFont="1" applyFill="1" applyBorder="1" applyAlignment="1">
      <alignment horizontal="center" vertical="center"/>
    </xf>
    <xf numFmtId="0" fontId="38" fillId="0" borderId="0" xfId="0" applyFont="1"/>
    <xf numFmtId="0" fontId="3" fillId="2" borderId="16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3" fontId="5" fillId="3" borderId="7" xfId="1" applyFont="1" applyFill="1" applyBorder="1" applyAlignment="1">
      <alignment vertical="center"/>
    </xf>
    <xf numFmtId="43" fontId="3" fillId="3" borderId="7" xfId="1" applyFont="1" applyFill="1" applyBorder="1" applyAlignment="1">
      <alignment horizontal="center" vertical="center"/>
    </xf>
    <xf numFmtId="15" fontId="5" fillId="3" borderId="1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readingOrder="1"/>
    </xf>
    <xf numFmtId="0" fontId="3" fillId="0" borderId="5" xfId="0" applyFont="1" applyFill="1" applyBorder="1" applyAlignment="1">
      <alignment horizontal="center" vertical="center"/>
    </xf>
    <xf numFmtId="43" fontId="16" fillId="0" borderId="0" xfId="0" applyNumberFormat="1" applyFont="1"/>
    <xf numFmtId="43" fontId="16" fillId="0" borderId="5" xfId="0" applyNumberFormat="1" applyFont="1" applyBorder="1"/>
    <xf numFmtId="0" fontId="39" fillId="26" borderId="5" xfId="0" applyNumberFormat="1" applyFont="1" applyFill="1" applyBorder="1" applyAlignment="1">
      <alignment horizontal="center"/>
    </xf>
    <xf numFmtId="43" fontId="39" fillId="26" borderId="5" xfId="0" applyNumberFormat="1" applyFont="1" applyFill="1" applyBorder="1"/>
    <xf numFmtId="43" fontId="39" fillId="26" borderId="5" xfId="0" applyNumberFormat="1" applyFont="1" applyFill="1" applyBorder="1" applyAlignment="1">
      <alignment horizontal="center"/>
    </xf>
    <xf numFmtId="43" fontId="16" fillId="0" borderId="0" xfId="1" applyFont="1"/>
    <xf numFmtId="0" fontId="36" fillId="0" borderId="0" xfId="0" applyFont="1"/>
    <xf numFmtId="0" fontId="16" fillId="0" borderId="5" xfId="0" applyFont="1" applyBorder="1"/>
    <xf numFmtId="0" fontId="16" fillId="26" borderId="5" xfId="0" applyFont="1" applyFill="1" applyBorder="1"/>
    <xf numFmtId="43" fontId="16" fillId="26" borderId="5" xfId="1" applyFont="1" applyFill="1" applyBorder="1"/>
    <xf numFmtId="43" fontId="16" fillId="26" borderId="5" xfId="0" applyNumberFormat="1" applyFont="1" applyFill="1" applyBorder="1"/>
    <xf numFmtId="43" fontId="17" fillId="26" borderId="5" xfId="1" applyFont="1" applyFill="1" applyBorder="1"/>
    <xf numFmtId="0" fontId="17" fillId="26" borderId="5" xfId="0" applyFont="1" applyFill="1" applyBorder="1" applyAlignment="1">
      <alignment horizontal="center"/>
    </xf>
    <xf numFmtId="43" fontId="17" fillId="33" borderId="5" xfId="0" applyNumberFormat="1" applyFont="1" applyFill="1" applyBorder="1"/>
    <xf numFmtId="43" fontId="40" fillId="0" borderId="0" xfId="0" applyNumberFormat="1" applyFont="1" applyFill="1"/>
    <xf numFmtId="0" fontId="40" fillId="0" borderId="0" xfId="0" applyFont="1" applyFill="1"/>
    <xf numFmtId="0" fontId="40" fillId="0" borderId="0" xfId="0" applyFont="1"/>
    <xf numFmtId="188" fontId="5" fillId="0" borderId="6" xfId="1" applyNumberFormat="1" applyFont="1" applyFill="1" applyBorder="1" applyAlignment="1">
      <alignment vertical="center"/>
    </xf>
    <xf numFmtId="187" fontId="5" fillId="0" borderId="6" xfId="1" applyNumberFormat="1" applyFont="1" applyFill="1" applyBorder="1" applyAlignment="1">
      <alignment vertical="center"/>
    </xf>
    <xf numFmtId="43" fontId="5" fillId="2" borderId="6" xfId="1" applyFont="1" applyFill="1" applyBorder="1" applyAlignment="1">
      <alignment horizontal="center" vertical="center"/>
    </xf>
    <xf numFmtId="43" fontId="5" fillId="29" borderId="10" xfId="1" applyFont="1" applyFill="1" applyBorder="1" applyAlignment="1">
      <alignment horizontal="center" vertical="center"/>
    </xf>
    <xf numFmtId="43" fontId="5" fillId="0" borderId="10" xfId="3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43" fontId="5" fillId="29" borderId="10" xfId="3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1" fontId="3" fillId="0" borderId="11" xfId="2" applyNumberFormat="1" applyFont="1" applyFill="1" applyBorder="1" applyAlignment="1">
      <alignment horizontal="center" vertical="center"/>
    </xf>
    <xf numFmtId="0" fontId="5" fillId="29" borderId="10" xfId="2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13" fontId="5" fillId="0" borderId="10" xfId="1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3" fontId="5" fillId="0" borderId="6" xfId="1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readingOrder="1"/>
    </xf>
    <xf numFmtId="0" fontId="13" fillId="0" borderId="21" xfId="0" applyFont="1" applyFill="1" applyBorder="1" applyAlignment="1">
      <alignment horizontal="center" vertical="center" readingOrder="1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87" fontId="3" fillId="0" borderId="5" xfId="1" applyNumberFormat="1" applyFont="1" applyFill="1" applyBorder="1" applyAlignment="1">
      <alignment horizontal="center" vertical="center"/>
    </xf>
    <xf numFmtId="187" fontId="3" fillId="2" borderId="16" xfId="1" applyNumberFormat="1" applyFont="1" applyFill="1" applyBorder="1" applyAlignment="1">
      <alignment horizontal="center" vertical="center"/>
    </xf>
    <xf numFmtId="187" fontId="3" fillId="0" borderId="7" xfId="1" applyNumberFormat="1" applyFont="1" applyFill="1" applyBorder="1" applyAlignment="1">
      <alignment horizontal="center" vertical="center"/>
    </xf>
    <xf numFmtId="187" fontId="5" fillId="2" borderId="9" xfId="1" applyNumberFormat="1" applyFont="1" applyFill="1" applyBorder="1" applyAlignment="1">
      <alignment horizontal="center" vertical="center"/>
    </xf>
    <xf numFmtId="187" fontId="3" fillId="0" borderId="15" xfId="1" applyNumberFormat="1" applyFont="1" applyFill="1" applyBorder="1" applyAlignment="1">
      <alignment horizontal="center" vertical="center"/>
    </xf>
    <xf numFmtId="187" fontId="13" fillId="0" borderId="0" xfId="1" applyNumberFormat="1" applyFont="1" applyFill="1" applyBorder="1" applyAlignment="1">
      <alignment horizontal="center" vertical="center" readingOrder="1"/>
    </xf>
    <xf numFmtId="0" fontId="0" fillId="0" borderId="0" xfId="0" applyAlignment="1">
      <alignment horizontal="center"/>
    </xf>
    <xf numFmtId="187" fontId="13" fillId="0" borderId="21" xfId="1" applyNumberFormat="1" applyFont="1" applyFill="1" applyBorder="1" applyAlignment="1">
      <alignment horizontal="center" vertical="center" readingOrder="1"/>
    </xf>
    <xf numFmtId="1" fontId="5" fillId="2" borderId="9" xfId="0" applyNumberFormat="1" applyFont="1" applyFill="1" applyBorder="1" applyAlignment="1">
      <alignment horizontal="center" vertical="center"/>
    </xf>
    <xf numFmtId="43" fontId="5" fillId="2" borderId="10" xfId="0" applyNumberFormat="1" applyFont="1" applyFill="1" applyBorder="1" applyAlignment="1">
      <alignment horizontal="center" vertical="center"/>
    </xf>
    <xf numFmtId="187" fontId="5" fillId="2" borderId="10" xfId="1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/>
    </xf>
    <xf numFmtId="43" fontId="5" fillId="3" borderId="9" xfId="1" applyFont="1" applyFill="1" applyBorder="1" applyAlignment="1">
      <alignment horizontal="center" vertical="center"/>
    </xf>
    <xf numFmtId="188" fontId="5" fillId="2" borderId="9" xfId="1" applyNumberFormat="1" applyFont="1" applyFill="1" applyBorder="1" applyAlignment="1">
      <alignment horizontal="center" vertical="center"/>
    </xf>
    <xf numFmtId="188" fontId="5" fillId="2" borderId="10" xfId="0" applyNumberFormat="1" applyFont="1" applyFill="1" applyBorder="1" applyAlignment="1">
      <alignment horizontal="center" vertical="center"/>
    </xf>
    <xf numFmtId="189" fontId="5" fillId="2" borderId="9" xfId="1" applyNumberFormat="1" applyFont="1" applyFill="1" applyBorder="1" applyAlignment="1">
      <alignment horizontal="center" vertical="center"/>
    </xf>
    <xf numFmtId="43" fontId="5" fillId="2" borderId="11" xfId="0" applyNumberFormat="1" applyFont="1" applyFill="1" applyBorder="1" applyAlignment="1">
      <alignment horizontal="center" vertical="center"/>
    </xf>
    <xf numFmtId="187" fontId="5" fillId="2" borderId="11" xfId="1" applyNumberFormat="1" applyFont="1" applyFill="1" applyBorder="1" applyAlignment="1">
      <alignment horizontal="center" vertical="center"/>
    </xf>
    <xf numFmtId="188" fontId="5" fillId="2" borderId="11" xfId="0" applyNumberFormat="1" applyFont="1" applyFill="1" applyBorder="1" applyAlignment="1">
      <alignment horizontal="center" vertical="center"/>
    </xf>
    <xf numFmtId="43" fontId="5" fillId="0" borderId="10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87" fontId="5" fillId="0" borderId="6" xfId="1" applyNumberFormat="1" applyFont="1" applyFill="1" applyBorder="1" applyAlignment="1">
      <alignment horizontal="center" vertical="center"/>
    </xf>
    <xf numFmtId="43" fontId="5" fillId="0" borderId="11" xfId="1" applyNumberFormat="1" applyFont="1" applyFill="1" applyBorder="1" applyAlignment="1">
      <alignment horizontal="center" vertical="center"/>
    </xf>
    <xf numFmtId="191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3" fontId="5" fillId="0" borderId="7" xfId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1" fontId="5" fillId="0" borderId="9" xfId="4" applyNumberFormat="1" applyFont="1" applyFill="1" applyBorder="1" applyAlignment="1">
      <alignment horizontal="center" vertical="center"/>
    </xf>
    <xf numFmtId="0" fontId="4" fillId="0" borderId="10" xfId="4" applyFont="1" applyFill="1" applyBorder="1" applyAlignment="1">
      <alignment horizontal="center" vertical="center"/>
    </xf>
    <xf numFmtId="187" fontId="4" fillId="0" borderId="10" xfId="1" applyNumberFormat="1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4" fillId="0" borderId="9" xfId="4" applyFont="1" applyFill="1" applyBorder="1" applyAlignment="1">
      <alignment horizontal="center" vertical="center"/>
    </xf>
    <xf numFmtId="187" fontId="4" fillId="0" borderId="9" xfId="1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187" fontId="0" fillId="0" borderId="0" xfId="1" applyNumberFormat="1" applyFont="1" applyAlignment="1">
      <alignment horizontal="center"/>
    </xf>
    <xf numFmtId="43" fontId="16" fillId="2" borderId="9" xfId="0" applyNumberFormat="1" applyFont="1" applyFill="1" applyBorder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0" xfId="0" applyFont="1" applyFill="1"/>
    <xf numFmtId="0" fontId="16" fillId="2" borderId="8" xfId="0" applyFont="1" applyFill="1" applyBorder="1"/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/>
    <xf numFmtId="0" fontId="16" fillId="2" borderId="9" xfId="0" applyFont="1" applyFill="1" applyBorder="1" applyAlignment="1">
      <alignment horizontal="center"/>
    </xf>
    <xf numFmtId="0" fontId="16" fillId="2" borderId="0" xfId="0" applyFont="1" applyFill="1"/>
    <xf numFmtId="0" fontId="16" fillId="3" borderId="0" xfId="0" applyFont="1" applyFill="1"/>
    <xf numFmtId="0" fontId="16" fillId="0" borderId="18" xfId="0" applyFont="1" applyBorder="1"/>
    <xf numFmtId="0" fontId="5" fillId="0" borderId="11" xfId="1" applyNumberFormat="1" applyFont="1" applyFill="1" applyBorder="1" applyAlignment="1">
      <alignment vertical="center"/>
    </xf>
    <xf numFmtId="0" fontId="5" fillId="34" borderId="10" xfId="0" applyFont="1" applyFill="1" applyBorder="1" applyAlignment="1">
      <alignment vertical="center"/>
    </xf>
    <xf numFmtId="0" fontId="5" fillId="34" borderId="10" xfId="1" applyNumberFormat="1" applyFont="1" applyFill="1" applyBorder="1" applyAlignment="1">
      <alignment vertical="center"/>
    </xf>
    <xf numFmtId="43" fontId="5" fillId="34" borderId="10" xfId="1" applyFont="1" applyFill="1" applyBorder="1" applyAlignment="1">
      <alignment vertical="center"/>
    </xf>
    <xf numFmtId="0" fontId="5" fillId="34" borderId="10" xfId="0" applyNumberFormat="1" applyFont="1" applyFill="1" applyBorder="1" applyAlignment="1">
      <alignment vertical="center"/>
    </xf>
    <xf numFmtId="187" fontId="5" fillId="34" borderId="10" xfId="1" applyNumberFormat="1" applyFont="1" applyFill="1" applyBorder="1" applyAlignment="1">
      <alignment vertical="center"/>
    </xf>
    <xf numFmtId="43" fontId="5" fillId="34" borderId="11" xfId="1" applyFont="1" applyFill="1" applyBorder="1" applyAlignment="1">
      <alignment vertical="center"/>
    </xf>
    <xf numFmtId="187" fontId="5" fillId="34" borderId="11" xfId="1" applyNumberFormat="1" applyFont="1" applyFill="1" applyBorder="1" applyAlignment="1">
      <alignment vertical="center"/>
    </xf>
    <xf numFmtId="1" fontId="5" fillId="34" borderId="10" xfId="0" applyNumberFormat="1" applyFont="1" applyFill="1" applyBorder="1" applyAlignment="1">
      <alignment vertical="center"/>
    </xf>
    <xf numFmtId="0" fontId="5" fillId="34" borderId="10" xfId="0" applyFont="1" applyFill="1" applyBorder="1" applyAlignment="1">
      <alignment horizontal="center" vertical="center"/>
    </xf>
    <xf numFmtId="1" fontId="5" fillId="34" borderId="10" xfId="0" applyNumberFormat="1" applyFont="1" applyFill="1" applyBorder="1" applyAlignment="1">
      <alignment horizontal="center" vertical="center"/>
    </xf>
    <xf numFmtId="43" fontId="14" fillId="0" borderId="0" xfId="0" applyNumberFormat="1" applyFont="1"/>
    <xf numFmtId="43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9" xfId="0" applyBorder="1"/>
    <xf numFmtId="43" fontId="5" fillId="2" borderId="13" xfId="1" applyFont="1" applyFill="1" applyBorder="1" applyAlignment="1">
      <alignment vertical="center"/>
    </xf>
    <xf numFmtId="43" fontId="3" fillId="2" borderId="13" xfId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43" fontId="5" fillId="2" borderId="7" xfId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2" fillId="0" borderId="0" xfId="0" applyFont="1"/>
    <xf numFmtId="0" fontId="3" fillId="2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3" fillId="0" borderId="0" xfId="0" applyFont="1"/>
    <xf numFmtId="0" fontId="43" fillId="0" borderId="19" xfId="0" applyFont="1" applyBorder="1"/>
    <xf numFmtId="0" fontId="16" fillId="0" borderId="19" xfId="0" applyFont="1" applyBorder="1"/>
    <xf numFmtId="0" fontId="3" fillId="0" borderId="5" xfId="0" applyFont="1" applyFill="1" applyBorder="1" applyAlignment="1">
      <alignment horizontal="center" vertical="center"/>
    </xf>
    <xf numFmtId="0" fontId="16" fillId="0" borderId="36" xfId="0" applyFont="1" applyBorder="1"/>
    <xf numFmtId="0" fontId="3" fillId="0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5" fillId="0" borderId="9" xfId="1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0" fontId="3" fillId="3" borderId="37" xfId="0" applyFont="1" applyFill="1" applyBorder="1" applyAlignment="1">
      <alignment horizontal="center" vertical="center"/>
    </xf>
    <xf numFmtId="1" fontId="3" fillId="0" borderId="37" xfId="0" applyNumberFormat="1" applyFont="1" applyFill="1" applyBorder="1" applyAlignment="1">
      <alignment vertical="center"/>
    </xf>
    <xf numFmtId="1" fontId="3" fillId="0" borderId="37" xfId="0" applyNumberFormat="1" applyFont="1" applyFill="1" applyBorder="1" applyAlignment="1">
      <alignment horizontal="center" vertical="center"/>
    </xf>
    <xf numFmtId="43" fontId="3" fillId="0" borderId="37" xfId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readingOrder="1"/>
    </xf>
    <xf numFmtId="0" fontId="3" fillId="0" borderId="21" xfId="0" applyFont="1" applyFill="1" applyBorder="1" applyAlignment="1">
      <alignment horizontal="center" vertical="center" readingOrder="1"/>
    </xf>
    <xf numFmtId="0" fontId="41" fillId="26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/>
    </xf>
    <xf numFmtId="0" fontId="40" fillId="0" borderId="3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readingOrder="1"/>
    </xf>
    <xf numFmtId="0" fontId="13" fillId="0" borderId="21" xfId="0" applyFont="1" applyFill="1" applyBorder="1" applyAlignment="1">
      <alignment horizontal="center" vertical="center" readingOrder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3" fontId="17" fillId="0" borderId="5" xfId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3" fontId="17" fillId="32" borderId="2" xfId="1" applyFont="1" applyFill="1" applyBorder="1" applyAlignment="1">
      <alignment horizontal="left" vertical="center"/>
    </xf>
    <xf numFmtId="43" fontId="17" fillId="32" borderId="3" xfId="1" applyFont="1" applyFill="1" applyBorder="1" applyAlignment="1">
      <alignment horizontal="left" vertical="center"/>
    </xf>
    <xf numFmtId="43" fontId="17" fillId="32" borderId="4" xfId="1" applyFont="1" applyFill="1" applyBorder="1" applyAlignment="1">
      <alignment horizontal="left" vertical="center"/>
    </xf>
    <xf numFmtId="1" fontId="3" fillId="32" borderId="2" xfId="0" applyNumberFormat="1" applyFont="1" applyFill="1" applyBorder="1" applyAlignment="1">
      <alignment horizontal="left" vertical="center"/>
    </xf>
    <xf numFmtId="1" fontId="3" fillId="32" borderId="3" xfId="0" applyNumberFormat="1" applyFont="1" applyFill="1" applyBorder="1" applyAlignment="1">
      <alignment horizontal="left" vertical="center"/>
    </xf>
    <xf numFmtId="1" fontId="3" fillId="32" borderId="4" xfId="0" applyNumberFormat="1" applyFont="1" applyFill="1" applyBorder="1" applyAlignment="1">
      <alignment horizontal="left" vertical="center"/>
    </xf>
    <xf numFmtId="43" fontId="17" fillId="27" borderId="5" xfId="1" applyFont="1" applyFill="1" applyBorder="1" applyAlignment="1">
      <alignment horizontal="center" vertical="center"/>
    </xf>
    <xf numFmtId="43" fontId="17" fillId="27" borderId="2" xfId="1" applyFont="1" applyFill="1" applyBorder="1" applyAlignment="1">
      <alignment horizontal="center" vertical="center"/>
    </xf>
    <xf numFmtId="0" fontId="17" fillId="33" borderId="5" xfId="0" applyFont="1" applyFill="1" applyBorder="1" applyAlignment="1">
      <alignment horizontal="center" vertical="center"/>
    </xf>
  </cellXfs>
  <cellStyles count="48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Comma 2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 2" xfId="42"/>
    <cellStyle name="Normal 3" xfId="4"/>
    <cellStyle name="Note" xfId="43"/>
    <cellStyle name="Output" xfId="44"/>
    <cellStyle name="Title" xfId="45"/>
    <cellStyle name="Total" xfId="46"/>
    <cellStyle name="Warning Text" xfId="47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lang="en-US" sz="2400"/>
            </a:pPr>
            <a:r>
              <a:rPr lang="th-TH" sz="2400"/>
              <a:t>แผนภูมิแสดงปริมาตรการทำไม้ออก</a:t>
            </a:r>
            <a:r>
              <a:rPr lang="th-TH" sz="2400" baseline="0"/>
              <a:t> ตาม</a:t>
            </a:r>
            <a:r>
              <a:rPr lang="th-TH" sz="2400"/>
              <a:t>แผนทำไม้ 30 ปี (2559 - 2588) </a:t>
            </a:r>
          </a:p>
          <a:p>
            <a:pPr>
              <a:defRPr lang="en-US" sz="2400"/>
            </a:pPr>
            <a:r>
              <a:rPr lang="th-TH" sz="2400"/>
              <a:t>องค์การอุตสาหกรรมป่าไม้ภาคเหนือบน</a:t>
            </a:r>
            <a:endParaRPr lang="en-US" sz="2400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'กราฟ-ปริมาตร'!$B$3</c:f>
              <c:strCache>
                <c:ptCount val="1"/>
                <c:pt idx="0">
                  <c:v>ออป.เชียงใหม่</c:v>
                </c:pt>
              </c:strCache>
            </c:strRef>
          </c:tx>
          <c:cat>
            <c:numRef>
              <c:f>'กราฟ-ปริมาตร'!$C$2:$AF$2</c:f>
              <c:numCache>
                <c:formatCode>General</c:formatCode>
                <c:ptCount val="30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  <c:pt idx="5">
                  <c:v>2564</c:v>
                </c:pt>
                <c:pt idx="6">
                  <c:v>2565</c:v>
                </c:pt>
                <c:pt idx="7">
                  <c:v>2566</c:v>
                </c:pt>
                <c:pt idx="8">
                  <c:v>2567</c:v>
                </c:pt>
                <c:pt idx="9">
                  <c:v>2568</c:v>
                </c:pt>
                <c:pt idx="10">
                  <c:v>2569</c:v>
                </c:pt>
                <c:pt idx="11">
                  <c:v>2570</c:v>
                </c:pt>
                <c:pt idx="12">
                  <c:v>2571</c:v>
                </c:pt>
                <c:pt idx="13">
                  <c:v>2572</c:v>
                </c:pt>
                <c:pt idx="14">
                  <c:v>2573</c:v>
                </c:pt>
                <c:pt idx="15">
                  <c:v>2574</c:v>
                </c:pt>
                <c:pt idx="16">
                  <c:v>2575</c:v>
                </c:pt>
                <c:pt idx="17">
                  <c:v>2576</c:v>
                </c:pt>
                <c:pt idx="18">
                  <c:v>2577</c:v>
                </c:pt>
                <c:pt idx="19">
                  <c:v>2578</c:v>
                </c:pt>
                <c:pt idx="20">
                  <c:v>2579</c:v>
                </c:pt>
                <c:pt idx="21">
                  <c:v>2580</c:v>
                </c:pt>
                <c:pt idx="22">
                  <c:v>2581</c:v>
                </c:pt>
                <c:pt idx="23">
                  <c:v>2582</c:v>
                </c:pt>
                <c:pt idx="24">
                  <c:v>2583</c:v>
                </c:pt>
                <c:pt idx="25">
                  <c:v>2584</c:v>
                </c:pt>
                <c:pt idx="26">
                  <c:v>2585</c:v>
                </c:pt>
                <c:pt idx="27">
                  <c:v>2586</c:v>
                </c:pt>
                <c:pt idx="28">
                  <c:v>2587</c:v>
                </c:pt>
                <c:pt idx="29">
                  <c:v>2588</c:v>
                </c:pt>
              </c:numCache>
            </c:numRef>
          </c:cat>
          <c:val>
            <c:numRef>
              <c:f>'กราฟ-ปริมาตร'!$C$3:$AF$3</c:f>
              <c:numCache>
                <c:formatCode>_-* #,##0_-;\-* #,##0_-;_-* "-"??_-;_-@_-</c:formatCode>
                <c:ptCount val="30"/>
                <c:pt idx="0">
                  <c:v>9955</c:v>
                </c:pt>
                <c:pt idx="1">
                  <c:v>10100</c:v>
                </c:pt>
                <c:pt idx="2">
                  <c:v>9750</c:v>
                </c:pt>
                <c:pt idx="3">
                  <c:v>9700</c:v>
                </c:pt>
                <c:pt idx="4">
                  <c:v>9750</c:v>
                </c:pt>
                <c:pt idx="5">
                  <c:v>10400</c:v>
                </c:pt>
                <c:pt idx="6">
                  <c:v>10550</c:v>
                </c:pt>
                <c:pt idx="7">
                  <c:v>10650</c:v>
                </c:pt>
                <c:pt idx="8">
                  <c:v>10950</c:v>
                </c:pt>
                <c:pt idx="9">
                  <c:v>10800</c:v>
                </c:pt>
                <c:pt idx="10">
                  <c:v>10250</c:v>
                </c:pt>
                <c:pt idx="11">
                  <c:v>9800</c:v>
                </c:pt>
                <c:pt idx="12">
                  <c:v>10000</c:v>
                </c:pt>
                <c:pt idx="13">
                  <c:v>9650</c:v>
                </c:pt>
                <c:pt idx="14">
                  <c:v>9900</c:v>
                </c:pt>
                <c:pt idx="15">
                  <c:v>9750</c:v>
                </c:pt>
                <c:pt idx="16">
                  <c:v>9850</c:v>
                </c:pt>
                <c:pt idx="17">
                  <c:v>10600</c:v>
                </c:pt>
                <c:pt idx="18">
                  <c:v>9950</c:v>
                </c:pt>
                <c:pt idx="19">
                  <c:v>10150</c:v>
                </c:pt>
                <c:pt idx="20">
                  <c:v>10250</c:v>
                </c:pt>
                <c:pt idx="21">
                  <c:v>10550</c:v>
                </c:pt>
                <c:pt idx="22">
                  <c:v>10650</c:v>
                </c:pt>
                <c:pt idx="23">
                  <c:v>10600</c:v>
                </c:pt>
                <c:pt idx="24">
                  <c:v>10300</c:v>
                </c:pt>
                <c:pt idx="25">
                  <c:v>10500</c:v>
                </c:pt>
                <c:pt idx="26">
                  <c:v>10300</c:v>
                </c:pt>
                <c:pt idx="27">
                  <c:v>10350</c:v>
                </c:pt>
                <c:pt idx="28">
                  <c:v>9400</c:v>
                </c:pt>
                <c:pt idx="29">
                  <c:v>9650</c:v>
                </c:pt>
              </c:numCache>
            </c:numRef>
          </c:val>
        </c:ser>
        <c:ser>
          <c:idx val="1"/>
          <c:order val="1"/>
          <c:tx>
            <c:strRef>
              <c:f>'กราฟ-ปริมาตร'!$B$4</c:f>
              <c:strCache>
                <c:ptCount val="1"/>
                <c:pt idx="0">
                  <c:v>ออป.ลำปาง</c:v>
                </c:pt>
              </c:strCache>
            </c:strRef>
          </c:tx>
          <c:cat>
            <c:numRef>
              <c:f>'กราฟ-ปริมาตร'!$C$2:$AF$2</c:f>
              <c:numCache>
                <c:formatCode>General</c:formatCode>
                <c:ptCount val="30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  <c:pt idx="5">
                  <c:v>2564</c:v>
                </c:pt>
                <c:pt idx="6">
                  <c:v>2565</c:v>
                </c:pt>
                <c:pt idx="7">
                  <c:v>2566</c:v>
                </c:pt>
                <c:pt idx="8">
                  <c:v>2567</c:v>
                </c:pt>
                <c:pt idx="9">
                  <c:v>2568</c:v>
                </c:pt>
                <c:pt idx="10">
                  <c:v>2569</c:v>
                </c:pt>
                <c:pt idx="11">
                  <c:v>2570</c:v>
                </c:pt>
                <c:pt idx="12">
                  <c:v>2571</c:v>
                </c:pt>
                <c:pt idx="13">
                  <c:v>2572</c:v>
                </c:pt>
                <c:pt idx="14">
                  <c:v>2573</c:v>
                </c:pt>
                <c:pt idx="15">
                  <c:v>2574</c:v>
                </c:pt>
                <c:pt idx="16">
                  <c:v>2575</c:v>
                </c:pt>
                <c:pt idx="17">
                  <c:v>2576</c:v>
                </c:pt>
                <c:pt idx="18">
                  <c:v>2577</c:v>
                </c:pt>
                <c:pt idx="19">
                  <c:v>2578</c:v>
                </c:pt>
                <c:pt idx="20">
                  <c:v>2579</c:v>
                </c:pt>
                <c:pt idx="21">
                  <c:v>2580</c:v>
                </c:pt>
                <c:pt idx="22">
                  <c:v>2581</c:v>
                </c:pt>
                <c:pt idx="23">
                  <c:v>2582</c:v>
                </c:pt>
                <c:pt idx="24">
                  <c:v>2583</c:v>
                </c:pt>
                <c:pt idx="25">
                  <c:v>2584</c:v>
                </c:pt>
                <c:pt idx="26">
                  <c:v>2585</c:v>
                </c:pt>
                <c:pt idx="27">
                  <c:v>2586</c:v>
                </c:pt>
                <c:pt idx="28">
                  <c:v>2587</c:v>
                </c:pt>
                <c:pt idx="29">
                  <c:v>2588</c:v>
                </c:pt>
              </c:numCache>
            </c:numRef>
          </c:cat>
          <c:val>
            <c:numRef>
              <c:f>'กราฟ-ปริมาตร'!$C$4:$AF$4</c:f>
              <c:numCache>
                <c:formatCode>_-* #,##0_-;\-* #,##0_-;_-* "-"??_-;_-@_-</c:formatCode>
                <c:ptCount val="30"/>
                <c:pt idx="0">
                  <c:v>13500</c:v>
                </c:pt>
                <c:pt idx="1">
                  <c:v>15710</c:v>
                </c:pt>
                <c:pt idx="2">
                  <c:v>15170</c:v>
                </c:pt>
                <c:pt idx="3">
                  <c:v>15740</c:v>
                </c:pt>
                <c:pt idx="4">
                  <c:v>15470</c:v>
                </c:pt>
                <c:pt idx="5">
                  <c:v>14710</c:v>
                </c:pt>
                <c:pt idx="6">
                  <c:v>15130</c:v>
                </c:pt>
                <c:pt idx="7">
                  <c:v>13500</c:v>
                </c:pt>
                <c:pt idx="8">
                  <c:v>15250</c:v>
                </c:pt>
                <c:pt idx="9">
                  <c:v>16270</c:v>
                </c:pt>
                <c:pt idx="10">
                  <c:v>16910</c:v>
                </c:pt>
                <c:pt idx="11">
                  <c:v>17150</c:v>
                </c:pt>
                <c:pt idx="12">
                  <c:v>15410</c:v>
                </c:pt>
                <c:pt idx="13">
                  <c:v>16470</c:v>
                </c:pt>
                <c:pt idx="14">
                  <c:v>14690</c:v>
                </c:pt>
                <c:pt idx="15">
                  <c:v>14850</c:v>
                </c:pt>
                <c:pt idx="16">
                  <c:v>15269</c:v>
                </c:pt>
                <c:pt idx="17">
                  <c:v>17170</c:v>
                </c:pt>
                <c:pt idx="18">
                  <c:v>18370</c:v>
                </c:pt>
                <c:pt idx="19">
                  <c:v>14560</c:v>
                </c:pt>
                <c:pt idx="20">
                  <c:v>15950</c:v>
                </c:pt>
                <c:pt idx="21">
                  <c:v>13810</c:v>
                </c:pt>
                <c:pt idx="22">
                  <c:v>13090</c:v>
                </c:pt>
                <c:pt idx="23">
                  <c:v>16440</c:v>
                </c:pt>
                <c:pt idx="24">
                  <c:v>15826</c:v>
                </c:pt>
                <c:pt idx="25">
                  <c:v>15225</c:v>
                </c:pt>
                <c:pt idx="26">
                  <c:v>15590</c:v>
                </c:pt>
                <c:pt idx="27">
                  <c:v>14670</c:v>
                </c:pt>
                <c:pt idx="28">
                  <c:v>13580</c:v>
                </c:pt>
                <c:pt idx="29">
                  <c:v>12750</c:v>
                </c:pt>
              </c:numCache>
            </c:numRef>
          </c:val>
        </c:ser>
        <c:ser>
          <c:idx val="2"/>
          <c:order val="2"/>
          <c:tx>
            <c:strRef>
              <c:f>'กราฟ-ปริมาตร'!$B$5</c:f>
              <c:strCache>
                <c:ptCount val="1"/>
                <c:pt idx="0">
                  <c:v>ออป.แพร่</c:v>
                </c:pt>
              </c:strCache>
            </c:strRef>
          </c:tx>
          <c:cat>
            <c:numRef>
              <c:f>'กราฟ-ปริมาตร'!$C$2:$AF$2</c:f>
              <c:numCache>
                <c:formatCode>General</c:formatCode>
                <c:ptCount val="30"/>
                <c:pt idx="0">
                  <c:v>2559</c:v>
                </c:pt>
                <c:pt idx="1">
                  <c:v>2560</c:v>
                </c:pt>
                <c:pt idx="2">
                  <c:v>2561</c:v>
                </c:pt>
                <c:pt idx="3">
                  <c:v>2562</c:v>
                </c:pt>
                <c:pt idx="4">
                  <c:v>2563</c:v>
                </c:pt>
                <c:pt idx="5">
                  <c:v>2564</c:v>
                </c:pt>
                <c:pt idx="6">
                  <c:v>2565</c:v>
                </c:pt>
                <c:pt idx="7">
                  <c:v>2566</c:v>
                </c:pt>
                <c:pt idx="8">
                  <c:v>2567</c:v>
                </c:pt>
                <c:pt idx="9">
                  <c:v>2568</c:v>
                </c:pt>
                <c:pt idx="10">
                  <c:v>2569</c:v>
                </c:pt>
                <c:pt idx="11">
                  <c:v>2570</c:v>
                </c:pt>
                <c:pt idx="12">
                  <c:v>2571</c:v>
                </c:pt>
                <c:pt idx="13">
                  <c:v>2572</c:v>
                </c:pt>
                <c:pt idx="14">
                  <c:v>2573</c:v>
                </c:pt>
                <c:pt idx="15">
                  <c:v>2574</c:v>
                </c:pt>
                <c:pt idx="16">
                  <c:v>2575</c:v>
                </c:pt>
                <c:pt idx="17">
                  <c:v>2576</c:v>
                </c:pt>
                <c:pt idx="18">
                  <c:v>2577</c:v>
                </c:pt>
                <c:pt idx="19">
                  <c:v>2578</c:v>
                </c:pt>
                <c:pt idx="20">
                  <c:v>2579</c:v>
                </c:pt>
                <c:pt idx="21">
                  <c:v>2580</c:v>
                </c:pt>
                <c:pt idx="22">
                  <c:v>2581</c:v>
                </c:pt>
                <c:pt idx="23">
                  <c:v>2582</c:v>
                </c:pt>
                <c:pt idx="24">
                  <c:v>2583</c:v>
                </c:pt>
                <c:pt idx="25">
                  <c:v>2584</c:v>
                </c:pt>
                <c:pt idx="26">
                  <c:v>2585</c:v>
                </c:pt>
                <c:pt idx="27">
                  <c:v>2586</c:v>
                </c:pt>
                <c:pt idx="28">
                  <c:v>2587</c:v>
                </c:pt>
                <c:pt idx="29">
                  <c:v>2588</c:v>
                </c:pt>
              </c:numCache>
            </c:numRef>
          </c:cat>
          <c:val>
            <c:numRef>
              <c:f>'กราฟ-ปริมาตร'!$C$5:$AF$5</c:f>
              <c:numCache>
                <c:formatCode>_-* #,##0_-;\-* #,##0_-;_-* "-"??_-;_-@_-</c:formatCode>
                <c:ptCount val="30"/>
                <c:pt idx="0">
                  <c:v>19700</c:v>
                </c:pt>
                <c:pt idx="1">
                  <c:v>19050</c:v>
                </c:pt>
                <c:pt idx="2">
                  <c:v>17250</c:v>
                </c:pt>
                <c:pt idx="3">
                  <c:v>16500</c:v>
                </c:pt>
                <c:pt idx="4">
                  <c:v>16300</c:v>
                </c:pt>
                <c:pt idx="5">
                  <c:v>20300</c:v>
                </c:pt>
                <c:pt idx="6">
                  <c:v>15200</c:v>
                </c:pt>
                <c:pt idx="7">
                  <c:v>16300</c:v>
                </c:pt>
                <c:pt idx="8">
                  <c:v>17100</c:v>
                </c:pt>
                <c:pt idx="9">
                  <c:v>17250</c:v>
                </c:pt>
                <c:pt idx="10">
                  <c:v>15050</c:v>
                </c:pt>
                <c:pt idx="11">
                  <c:v>14900</c:v>
                </c:pt>
                <c:pt idx="12">
                  <c:v>14300</c:v>
                </c:pt>
                <c:pt idx="13">
                  <c:v>15200</c:v>
                </c:pt>
                <c:pt idx="14">
                  <c:v>18400</c:v>
                </c:pt>
                <c:pt idx="15">
                  <c:v>18300</c:v>
                </c:pt>
                <c:pt idx="16">
                  <c:v>17800</c:v>
                </c:pt>
                <c:pt idx="17">
                  <c:v>15150</c:v>
                </c:pt>
                <c:pt idx="18">
                  <c:v>17450</c:v>
                </c:pt>
                <c:pt idx="19">
                  <c:v>16150</c:v>
                </c:pt>
                <c:pt idx="20">
                  <c:v>14550</c:v>
                </c:pt>
                <c:pt idx="21">
                  <c:v>18500</c:v>
                </c:pt>
                <c:pt idx="22">
                  <c:v>20170</c:v>
                </c:pt>
                <c:pt idx="23">
                  <c:v>22500</c:v>
                </c:pt>
                <c:pt idx="24">
                  <c:v>20950</c:v>
                </c:pt>
                <c:pt idx="25">
                  <c:v>19550</c:v>
                </c:pt>
                <c:pt idx="26">
                  <c:v>18350</c:v>
                </c:pt>
                <c:pt idx="27">
                  <c:v>21700</c:v>
                </c:pt>
                <c:pt idx="28">
                  <c:v>23750</c:v>
                </c:pt>
                <c:pt idx="29">
                  <c:v>22400</c:v>
                </c:pt>
              </c:numCache>
            </c:numRef>
          </c:val>
        </c:ser>
        <c:dLbls/>
        <c:marker val="1"/>
        <c:axId val="73952256"/>
        <c:axId val="73966336"/>
      </c:lineChart>
      <c:catAx>
        <c:axId val="739522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th-TH"/>
          </a:p>
        </c:txPr>
        <c:crossAx val="73966336"/>
        <c:crosses val="autoZero"/>
        <c:auto val="1"/>
        <c:lblAlgn val="ctr"/>
        <c:lblOffset val="100"/>
      </c:catAx>
      <c:valAx>
        <c:axId val="73966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th-TH"/>
                  <a:t>ปริมาตร (ลบ.ม.)</a:t>
                </a:r>
                <a:endParaRPr lang="en-US"/>
              </a:p>
            </c:rich>
          </c:tx>
        </c:title>
        <c:numFmt formatCode="_-* #,##0_-;\-* #,##0_-;_-* &quot;-&quot;??_-;_-@_-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th-TH"/>
          </a:p>
        </c:txPr>
        <c:crossAx val="739522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n-US" sz="1200"/>
            </a:pPr>
            <a:endParaRPr lang="th-TH"/>
          </a:p>
        </c:txPr>
      </c:dTable>
    </c:plotArea>
    <c:plotVisOnly val="1"/>
    <c:dispBlanksAs val="gap"/>
  </c:chart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1.6929133858267738" l="0.51181102362204722" r="0.51181102362204722" t="0.94488188976377963" header="0.31496062992126073" footer="0.31496062992126073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lang="en-US" sz="3200"/>
            </a:pPr>
            <a:r>
              <a:rPr lang="th-TH" sz="3200"/>
              <a:t>พื้นที่ปลูกสร้างสวนป่า</a:t>
            </a:r>
          </a:p>
          <a:p>
            <a:pPr>
              <a:defRPr lang="en-US" sz="3200"/>
            </a:pPr>
            <a:r>
              <a:rPr lang="th-TH" sz="3200"/>
              <a:t>องค์การอุตสาหกรรมป่าไม้ภาคเหนือบน</a:t>
            </a:r>
            <a:endParaRPr lang="en-US" sz="3200"/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th-TH"/>
              </a:p>
            </c:txPr>
            <c:showCatName val="1"/>
            <c:showPercent val="1"/>
          </c:dLbls>
          <c:cat>
            <c:strRef>
              <c:f>Sheet1!$A$2:$A$11</c:f>
              <c:strCache>
                <c:ptCount val="10"/>
                <c:pt idx="0">
                  <c:v>พื้นที่ทั้งหมด</c:v>
                </c:pt>
                <c:pt idx="1">
                  <c:v>พื้นที่ให้ผลผลิต</c:v>
                </c:pt>
                <c:pt idx="2">
                  <c:v>พื้นที่อนุรักษ์</c:v>
                </c:pt>
                <c:pt idx="3">
                  <c:v>พื้นที่อื่นๆ</c:v>
                </c:pt>
                <c:pt idx="4">
                  <c:v>thinning 1</c:v>
                </c:pt>
                <c:pt idx="5">
                  <c:v>thinning 2</c:v>
                </c:pt>
                <c:pt idx="6">
                  <c:v>thinning 3</c:v>
                </c:pt>
                <c:pt idx="7">
                  <c:v>thinning 4</c:v>
                </c:pt>
                <c:pt idx="8">
                  <c:v>thinning 5</c:v>
                </c:pt>
                <c:pt idx="9">
                  <c:v>final</c:v>
                </c:pt>
              </c:strCache>
            </c:strRef>
          </c:cat>
          <c:val>
            <c:numRef>
              <c:f>Sheet1!$B$2:$B$11</c:f>
              <c:numCache>
                <c:formatCode>_-* #,##0.00_-;\-* #,##0.00_-;_-* "-"??_-;_-@_-</c:formatCode>
                <c:ptCount val="10"/>
                <c:pt idx="0">
                  <c:v>355642.24699999997</c:v>
                </c:pt>
                <c:pt idx="1">
                  <c:v>282544.73800000001</c:v>
                </c:pt>
                <c:pt idx="2">
                  <c:v>46780.005000000005</c:v>
                </c:pt>
                <c:pt idx="3">
                  <c:v>26317.503999999957</c:v>
                </c:pt>
                <c:pt idx="4">
                  <c:v>197371.47900000005</c:v>
                </c:pt>
                <c:pt idx="5">
                  <c:v>171723.59599999999</c:v>
                </c:pt>
                <c:pt idx="6">
                  <c:v>9486.4700000000012</c:v>
                </c:pt>
                <c:pt idx="7">
                  <c:v>6004.19</c:v>
                </c:pt>
                <c:pt idx="8">
                  <c:v>2003.8400000000001</c:v>
                </c:pt>
                <c:pt idx="9">
                  <c:v>202367.15700000001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lang="en-US"/>
                </a:pPr>
                <a:endParaRPr lang="th-TH"/>
              </a:p>
            </c:txPr>
            <c:showCatName val="1"/>
            <c:showPercent val="1"/>
          </c:dLbls>
          <c:cat>
            <c:strRef>
              <c:f>Sheet1!$A$2:$A$11</c:f>
              <c:strCache>
                <c:ptCount val="10"/>
                <c:pt idx="0">
                  <c:v>พื้นที่ทั้งหมด</c:v>
                </c:pt>
                <c:pt idx="1">
                  <c:v>พื้นที่ให้ผลผลิต</c:v>
                </c:pt>
                <c:pt idx="2">
                  <c:v>พื้นที่อนุรักษ์</c:v>
                </c:pt>
                <c:pt idx="3">
                  <c:v>พื้นที่อื่นๆ</c:v>
                </c:pt>
                <c:pt idx="4">
                  <c:v>thinning 1</c:v>
                </c:pt>
                <c:pt idx="5">
                  <c:v>thinning 2</c:v>
                </c:pt>
                <c:pt idx="6">
                  <c:v>thinning 3</c:v>
                </c:pt>
                <c:pt idx="7">
                  <c:v>thinning 4</c:v>
                </c:pt>
                <c:pt idx="8">
                  <c:v>thinning 5</c:v>
                </c:pt>
                <c:pt idx="9">
                  <c:v>final</c:v>
                </c:pt>
              </c:strCache>
            </c:strRef>
          </c:cat>
          <c:val>
            <c:numRef>
              <c:f>Sheet1!$C$2:$C$11</c:f>
              <c:numCache>
                <c:formatCode>_-* #,##0.00_-;\-* #,##0.00_-;_-* "-"??_-;_-@_-</c:formatCode>
                <c:ptCount val="10"/>
                <c:pt idx="0">
                  <c:v>100</c:v>
                </c:pt>
                <c:pt idx="1">
                  <c:v>79.446336981444176</c:v>
                </c:pt>
                <c:pt idx="2">
                  <c:v>13.153669282716011</c:v>
                </c:pt>
                <c:pt idx="3">
                  <c:v>7.3999937358398142</c:v>
                </c:pt>
                <c:pt idx="4">
                  <c:v>69.854947714510274</c:v>
                </c:pt>
                <c:pt idx="5">
                  <c:v>60.777488625535817</c:v>
                </c:pt>
                <c:pt idx="6">
                  <c:v>3.3575107670205488</c:v>
                </c:pt>
                <c:pt idx="7">
                  <c:v>2.1250404599642554</c:v>
                </c:pt>
                <c:pt idx="8">
                  <c:v>0.70921157979590477</c:v>
                </c:pt>
                <c:pt idx="9">
                  <c:v>71.623049302726699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  <c:dispBlanksAs val="zero"/>
  </c:chart>
  <c:txPr>
    <a:bodyPr/>
    <a:lstStyle/>
    <a:p>
      <a:pPr>
        <a:defRPr sz="18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Pr>
        <a:bodyPr/>
        <a:lstStyle/>
        <a:p>
          <a:pPr>
            <a:defRPr lang="en-US"/>
          </a:pPr>
          <a:endParaRPr lang="th-TH"/>
        </a:p>
      </c:txPr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th-TH"/>
              </a:p>
            </c:txPr>
            <c:showPercent val="1"/>
          </c:dLbls>
          <c:cat>
            <c:strRef>
              <c:f>Sheet1!$A$6:$A$11</c:f>
              <c:strCache>
                <c:ptCount val="6"/>
                <c:pt idx="0">
                  <c:v>thinning 1</c:v>
                </c:pt>
                <c:pt idx="1">
                  <c:v>thinning 2</c:v>
                </c:pt>
                <c:pt idx="2">
                  <c:v>thinning 3</c:v>
                </c:pt>
                <c:pt idx="3">
                  <c:v>thinning 4</c:v>
                </c:pt>
                <c:pt idx="4">
                  <c:v>thinning 5</c:v>
                </c:pt>
                <c:pt idx="5">
                  <c:v>final</c:v>
                </c:pt>
              </c:strCache>
            </c:strRef>
          </c:cat>
          <c:val>
            <c:numRef>
              <c:f>Sheet1!$B$6:$B$11</c:f>
              <c:numCache>
                <c:formatCode>_-* #,##0.00_-;\-* #,##0.00_-;_-* "-"??_-;_-@_-</c:formatCode>
                <c:ptCount val="6"/>
                <c:pt idx="0">
                  <c:v>197371.47900000005</c:v>
                </c:pt>
                <c:pt idx="1">
                  <c:v>171723.59599999999</c:v>
                </c:pt>
                <c:pt idx="2">
                  <c:v>9486.4700000000012</c:v>
                </c:pt>
                <c:pt idx="3">
                  <c:v>6004.19</c:v>
                </c:pt>
                <c:pt idx="4">
                  <c:v>2003.8400000000001</c:v>
                </c:pt>
                <c:pt idx="5">
                  <c:v>202367.15700000001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lang="en-US"/>
                </a:pPr>
                <a:endParaRPr lang="th-TH"/>
              </a:p>
            </c:txPr>
            <c:showPercent val="1"/>
          </c:dLbls>
          <c:cat>
            <c:strRef>
              <c:f>Sheet1!$A$6:$A$11</c:f>
              <c:strCache>
                <c:ptCount val="6"/>
                <c:pt idx="0">
                  <c:v>thinning 1</c:v>
                </c:pt>
                <c:pt idx="1">
                  <c:v>thinning 2</c:v>
                </c:pt>
                <c:pt idx="2">
                  <c:v>thinning 3</c:v>
                </c:pt>
                <c:pt idx="3">
                  <c:v>thinning 4</c:v>
                </c:pt>
                <c:pt idx="4">
                  <c:v>thinning 5</c:v>
                </c:pt>
                <c:pt idx="5">
                  <c:v>final</c:v>
                </c:pt>
              </c:strCache>
            </c:strRef>
          </c:cat>
          <c:val>
            <c:numRef>
              <c:f>Sheet1!$C$6:$C$11</c:f>
              <c:numCache>
                <c:formatCode>_-* #,##0.00_-;\-* #,##0.00_-;_-* "-"??_-;_-@_-</c:formatCode>
                <c:ptCount val="6"/>
                <c:pt idx="0">
                  <c:v>69.854947714510274</c:v>
                </c:pt>
                <c:pt idx="1">
                  <c:v>60.777488625535817</c:v>
                </c:pt>
                <c:pt idx="2">
                  <c:v>3.3575107670205488</c:v>
                </c:pt>
                <c:pt idx="3">
                  <c:v>2.1250404599642554</c:v>
                </c:pt>
                <c:pt idx="4">
                  <c:v>0.70921157979590477</c:v>
                </c:pt>
                <c:pt idx="5">
                  <c:v>71.623049302726699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th-TH"/>
        </a:p>
      </c:txPr>
    </c:legend>
    <c:plotVisOnly val="1"/>
    <c:dispBlanksAs val="zero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th-TH"/>
              </a:p>
            </c:txPr>
            <c:showPercent val="1"/>
          </c:dLbls>
          <c:cat>
            <c:strRef>
              <c:f>Sheet1!$A$3:$A$5</c:f>
              <c:strCache>
                <c:ptCount val="3"/>
                <c:pt idx="0">
                  <c:v>พื้นที่ให้ผลผลิต</c:v>
                </c:pt>
                <c:pt idx="1">
                  <c:v>พื้นที่อนุรักษ์</c:v>
                </c:pt>
                <c:pt idx="2">
                  <c:v>พื้นที่อื่นๆ</c:v>
                </c:pt>
              </c:strCache>
            </c:strRef>
          </c:cat>
          <c:val>
            <c:numRef>
              <c:f>Sheet1!$B$3:$B$5</c:f>
              <c:numCache>
                <c:formatCode>_-* #,##0.00_-;\-* #,##0.00_-;_-* "-"??_-;_-@_-</c:formatCode>
                <c:ptCount val="3"/>
                <c:pt idx="0">
                  <c:v>282544.73800000001</c:v>
                </c:pt>
                <c:pt idx="1">
                  <c:v>46780.005000000005</c:v>
                </c:pt>
                <c:pt idx="2">
                  <c:v>26317.503999999957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lang="en-US"/>
                </a:pPr>
                <a:endParaRPr lang="th-TH"/>
              </a:p>
            </c:txPr>
            <c:showPercent val="1"/>
          </c:dLbls>
          <c:cat>
            <c:strRef>
              <c:f>Sheet1!$A$3:$A$5</c:f>
              <c:strCache>
                <c:ptCount val="3"/>
                <c:pt idx="0">
                  <c:v>พื้นที่ให้ผลผลิต</c:v>
                </c:pt>
                <c:pt idx="1">
                  <c:v>พื้นที่อนุรักษ์</c:v>
                </c:pt>
                <c:pt idx="2">
                  <c:v>พื้นที่อื่นๆ</c:v>
                </c:pt>
              </c:strCache>
            </c:strRef>
          </c:cat>
          <c:val>
            <c:numRef>
              <c:f>Sheet1!$C$3:$C$5</c:f>
              <c:numCache>
                <c:formatCode>_-* #,##0.00_-;\-* #,##0.00_-;_-* "-"??_-;_-@_-</c:formatCode>
                <c:ptCount val="3"/>
                <c:pt idx="0">
                  <c:v>79.446336981444176</c:v>
                </c:pt>
                <c:pt idx="1">
                  <c:v>13.153669282716011</c:v>
                </c:pt>
                <c:pt idx="2">
                  <c:v>7.3999937358398142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txPr>
        <a:bodyPr/>
        <a:lstStyle/>
        <a:p>
          <a:pPr>
            <a:defRPr lang="en-US"/>
          </a:pPr>
          <a:endParaRPr lang="th-TH"/>
        </a:p>
      </c:txPr>
    </c:legend>
    <c:plotVisOnly val="1"/>
    <c:dispBlanksAs val="zero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247651</xdr:colOff>
      <xdr:row>6</xdr:row>
      <xdr:rowOff>233361</xdr:rowOff>
    </xdr:from>
    <xdr:to>
      <xdr:col>24</xdr:col>
      <xdr:colOff>514351</xdr:colOff>
      <xdr:row>27</xdr:row>
      <xdr:rowOff>238125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466725</xdr:colOff>
      <xdr:row>1</xdr:row>
      <xdr:rowOff>228600</xdr:rowOff>
    </xdr:from>
    <xdr:to>
      <xdr:col>21</xdr:col>
      <xdr:colOff>381000</xdr:colOff>
      <xdr:row>22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1</xdr:row>
      <xdr:rowOff>61912</xdr:rowOff>
    </xdr:from>
    <xdr:to>
      <xdr:col>12</xdr:col>
      <xdr:colOff>38100</xdr:colOff>
      <xdr:row>11</xdr:row>
      <xdr:rowOff>138112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</xdr:row>
      <xdr:rowOff>138112</xdr:rowOff>
    </xdr:from>
    <xdr:to>
      <xdr:col>6</xdr:col>
      <xdr:colOff>9525</xdr:colOff>
      <xdr:row>23</xdr:row>
      <xdr:rowOff>214312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Y75"/>
  <sheetViews>
    <sheetView zoomScale="90" zoomScaleNormal="90" zoomScaleSheetLayoutView="4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J64" sqref="J64"/>
    </sheetView>
  </sheetViews>
  <sheetFormatPr defaultColWidth="9" defaultRowHeight="21"/>
  <cols>
    <col min="1" max="1" width="8.125" style="404" customWidth="1"/>
    <col min="2" max="2" width="13.625" style="404" bestFit="1" customWidth="1"/>
    <col min="3" max="3" width="9.125" style="404" bestFit="1" customWidth="1"/>
    <col min="4" max="4" width="10.625" style="405" bestFit="1" customWidth="1"/>
    <col min="5" max="5" width="9.875" style="405" bestFit="1" customWidth="1"/>
    <col min="6" max="6" width="11.125" style="404" bestFit="1" customWidth="1"/>
    <col min="7" max="7" width="14.125" style="404" hidden="1" customWidth="1"/>
    <col min="8" max="8" width="10" style="404" bestFit="1" customWidth="1"/>
    <col min="9" max="9" width="12.375" style="405" bestFit="1" customWidth="1"/>
    <col min="10" max="10" width="10" style="404" bestFit="1" customWidth="1"/>
    <col min="11" max="11" width="11.125" style="404" bestFit="1" customWidth="1"/>
    <col min="12" max="12" width="14.125" style="404" hidden="1" customWidth="1"/>
    <col min="13" max="13" width="10" style="404" bestFit="1" customWidth="1"/>
    <col min="14" max="14" width="12.375" style="405" bestFit="1" customWidth="1"/>
    <col min="15" max="16" width="10.875" style="404" bestFit="1" customWidth="1"/>
    <col min="17" max="17" width="14.125" style="404" hidden="1" customWidth="1"/>
    <col min="18" max="18" width="10" style="404" bestFit="1" customWidth="1"/>
    <col min="19" max="19" width="11.375" style="405" bestFit="1" customWidth="1"/>
    <col min="20" max="20" width="10.25" style="404" bestFit="1" customWidth="1"/>
    <col min="21" max="21" width="10.875" style="404" bestFit="1" customWidth="1"/>
    <col min="22" max="22" width="14.125" style="404" hidden="1" customWidth="1"/>
    <col min="23" max="23" width="10" style="404" bestFit="1" customWidth="1"/>
    <col min="24" max="24" width="11.375" style="405" bestFit="1" customWidth="1"/>
    <col min="25" max="25" width="10" style="404" bestFit="1" customWidth="1"/>
    <col min="26" max="26" width="10.875" style="404" bestFit="1" customWidth="1"/>
    <col min="27" max="27" width="14.125" style="404" hidden="1" customWidth="1"/>
    <col min="28" max="28" width="10" style="404" bestFit="1" customWidth="1"/>
    <col min="29" max="29" width="13.75" style="405" bestFit="1" customWidth="1"/>
    <col min="30" max="30" width="11.125" style="404" bestFit="1" customWidth="1"/>
    <col min="31" max="31" width="10.875" style="404" bestFit="1" customWidth="1"/>
    <col min="32" max="32" width="14.125" style="404" hidden="1" customWidth="1"/>
    <col min="33" max="33" width="10" style="404" bestFit="1" customWidth="1"/>
    <col min="34" max="34" width="13.125" style="405" bestFit="1" customWidth="1"/>
    <col min="35" max="35" width="10" style="404" bestFit="1" customWidth="1"/>
    <col min="36" max="36" width="10.875" style="404" bestFit="1" customWidth="1"/>
    <col min="37" max="37" width="14.125" style="404" hidden="1" customWidth="1"/>
    <col min="38" max="38" width="10" style="404" bestFit="1" customWidth="1"/>
    <col min="39" max="39" width="13.75" style="405" bestFit="1" customWidth="1"/>
    <col min="40" max="40" width="10" style="404" bestFit="1" customWidth="1"/>
    <col min="41" max="41" width="10.875" style="404" bestFit="1" customWidth="1"/>
    <col min="42" max="42" width="14.125" style="404" hidden="1" customWidth="1"/>
    <col min="43" max="43" width="10" style="404" bestFit="1" customWidth="1"/>
    <col min="44" max="44" width="13.75" style="405" bestFit="1" customWidth="1"/>
    <col min="45" max="45" width="10" style="404" bestFit="1" customWidth="1"/>
    <col min="46" max="46" width="10.875" style="404" bestFit="1" customWidth="1"/>
    <col min="47" max="47" width="14.125" style="404" hidden="1" customWidth="1"/>
    <col min="48" max="48" width="10" style="404" bestFit="1" customWidth="1"/>
    <col min="49" max="49" width="13.75" style="405" bestFit="1" customWidth="1"/>
    <col min="50" max="50" width="9.875" style="404" bestFit="1" customWidth="1"/>
    <col min="51" max="51" width="10.875" style="404" bestFit="1" customWidth="1"/>
    <col min="52" max="52" width="14.125" style="404" hidden="1" customWidth="1"/>
    <col min="53" max="53" width="10" style="404" bestFit="1" customWidth="1"/>
    <col min="54" max="54" width="14.125" style="405" bestFit="1" customWidth="1"/>
    <col min="55" max="55" width="10" style="404" bestFit="1" customWidth="1"/>
    <col min="56" max="56" width="10.875" style="404" bestFit="1" customWidth="1"/>
    <col min="57" max="57" width="14.125" style="404" hidden="1" customWidth="1"/>
    <col min="58" max="58" width="10" style="404" bestFit="1" customWidth="1"/>
    <col min="59" max="59" width="13.375" style="405" bestFit="1" customWidth="1"/>
    <col min="60" max="60" width="10" style="404" bestFit="1" customWidth="1"/>
    <col min="61" max="61" width="10.875" style="404" bestFit="1" customWidth="1"/>
    <col min="62" max="62" width="14.125" style="404" hidden="1" customWidth="1"/>
    <col min="63" max="63" width="10" style="404" bestFit="1" customWidth="1"/>
    <col min="64" max="64" width="14.125" style="405" bestFit="1" customWidth="1"/>
    <col min="65" max="65" width="10" style="404" bestFit="1" customWidth="1"/>
    <col min="66" max="66" width="10.875" style="404" bestFit="1" customWidth="1"/>
    <col min="67" max="67" width="14.125" style="404" hidden="1" customWidth="1"/>
    <col min="68" max="68" width="10" style="404" bestFit="1" customWidth="1"/>
    <col min="69" max="69" width="12.375" style="405" bestFit="1" customWidth="1"/>
    <col min="70" max="70" width="9.875" style="404" bestFit="1" customWidth="1"/>
    <col min="71" max="71" width="10.875" style="404" bestFit="1" customWidth="1"/>
    <col min="72" max="72" width="14.125" style="404" hidden="1" customWidth="1"/>
    <col min="73" max="73" width="10" style="404" bestFit="1" customWidth="1"/>
    <col min="74" max="74" width="13.125" style="405" bestFit="1" customWidth="1"/>
    <col min="75" max="75" width="10.25" style="404" bestFit="1" customWidth="1"/>
    <col min="76" max="76" width="10.875" style="404" bestFit="1" customWidth="1"/>
    <col min="77" max="77" width="14.125" style="404" hidden="1" customWidth="1"/>
    <col min="78" max="78" width="10" style="404" bestFit="1" customWidth="1"/>
    <col min="79" max="79" width="13.125" style="405" bestFit="1" customWidth="1"/>
    <col min="80" max="80" width="10.25" style="404" bestFit="1" customWidth="1"/>
    <col min="81" max="81" width="10.875" style="404" bestFit="1" customWidth="1"/>
    <col min="82" max="82" width="14.125" style="404" hidden="1" customWidth="1"/>
    <col min="83" max="83" width="10" style="404" bestFit="1" customWidth="1"/>
    <col min="84" max="84" width="13.375" style="405" bestFit="1" customWidth="1"/>
    <col min="85" max="85" width="10" style="404" bestFit="1" customWidth="1"/>
    <col min="86" max="86" width="10.875" style="404" bestFit="1" customWidth="1"/>
    <col min="87" max="87" width="14.125" style="404" hidden="1" customWidth="1"/>
    <col min="88" max="88" width="10" style="404" bestFit="1" customWidth="1"/>
    <col min="89" max="89" width="13.375" style="405" bestFit="1" customWidth="1"/>
    <col min="90" max="90" width="10.25" style="404" bestFit="1" customWidth="1"/>
    <col min="91" max="91" width="10.875" style="404" bestFit="1" customWidth="1"/>
    <col min="92" max="92" width="14.125" style="404" hidden="1" customWidth="1"/>
    <col min="93" max="93" width="10" style="404" bestFit="1" customWidth="1"/>
    <col min="94" max="94" width="13.375" style="405" bestFit="1" customWidth="1"/>
    <col min="95" max="95" width="10" style="404" bestFit="1" customWidth="1"/>
    <col min="96" max="96" width="10.875" style="404" bestFit="1" customWidth="1"/>
    <col min="97" max="97" width="14.125" style="404" hidden="1" customWidth="1"/>
    <col min="98" max="98" width="10" style="404" bestFit="1" customWidth="1"/>
    <col min="99" max="99" width="13.375" style="405" bestFit="1" customWidth="1"/>
    <col min="100" max="100" width="10.25" style="404" bestFit="1" customWidth="1"/>
    <col min="101" max="101" width="10.875" style="404" bestFit="1" customWidth="1"/>
    <col min="102" max="102" width="14.125" style="404" hidden="1" customWidth="1"/>
    <col min="103" max="103" width="10" style="404" bestFit="1" customWidth="1"/>
    <col min="104" max="104" width="13.375" style="405" bestFit="1" customWidth="1"/>
    <col min="105" max="105" width="10" style="404" bestFit="1" customWidth="1"/>
    <col min="106" max="106" width="10.875" style="404" bestFit="1" customWidth="1"/>
    <col min="107" max="107" width="14.125" style="404" hidden="1" customWidth="1"/>
    <col min="108" max="108" width="9.75" style="404" customWidth="1"/>
    <col min="109" max="109" width="13.375" style="405" bestFit="1" customWidth="1"/>
    <col min="110" max="110" width="10" style="404" bestFit="1" customWidth="1"/>
    <col min="111" max="111" width="10.875" style="404" bestFit="1" customWidth="1"/>
    <col min="112" max="112" width="14.125" style="404" hidden="1" customWidth="1"/>
    <col min="113" max="113" width="9.25" style="404" customWidth="1"/>
    <col min="114" max="114" width="13.375" style="405" bestFit="1" customWidth="1"/>
    <col min="115" max="115" width="9.875" style="404" bestFit="1" customWidth="1"/>
    <col min="116" max="116" width="10.875" style="404" bestFit="1" customWidth="1"/>
    <col min="117" max="117" width="14.125" style="404" hidden="1" customWidth="1"/>
    <col min="118" max="118" width="9.375" style="404" customWidth="1"/>
    <col min="119" max="119" width="13.375" style="405" bestFit="1" customWidth="1"/>
    <col min="120" max="120" width="10.125" style="404" bestFit="1" customWidth="1"/>
    <col min="121" max="121" width="10.875" style="404" bestFit="1" customWidth="1"/>
    <col min="122" max="122" width="14.125" style="404" hidden="1" customWidth="1"/>
    <col min="123" max="123" width="10.125" style="404" customWidth="1"/>
    <col min="124" max="124" width="13.375" style="405" bestFit="1" customWidth="1"/>
    <col min="125" max="125" width="10" style="404" bestFit="1" customWidth="1"/>
    <col min="126" max="126" width="10.875" style="404" bestFit="1" customWidth="1"/>
    <col min="127" max="127" width="14.125" style="404" hidden="1" customWidth="1"/>
    <col min="128" max="128" width="11" style="404" customWidth="1"/>
    <col min="129" max="129" width="13.375" style="405" bestFit="1" customWidth="1"/>
    <col min="130" max="130" width="10.25" style="404" bestFit="1" customWidth="1"/>
    <col min="131" max="131" width="10.875" style="404" bestFit="1" customWidth="1"/>
    <col min="132" max="132" width="14.125" style="404" hidden="1" customWidth="1"/>
    <col min="133" max="133" width="10" style="404" bestFit="1" customWidth="1"/>
    <col min="134" max="134" width="14.75" style="405" bestFit="1" customWidth="1"/>
    <col min="135" max="135" width="10" style="404" bestFit="1" customWidth="1"/>
    <col min="136" max="136" width="10.75" style="404" bestFit="1" customWidth="1"/>
    <col min="137" max="137" width="14.125" style="404" hidden="1" customWidth="1"/>
    <col min="138" max="138" width="10" style="404" bestFit="1" customWidth="1"/>
    <col min="139" max="139" width="13.375" style="405" bestFit="1" customWidth="1"/>
    <col min="140" max="140" width="10" style="404" bestFit="1" customWidth="1"/>
    <col min="141" max="141" width="11.125" style="404" bestFit="1" customWidth="1"/>
    <col min="142" max="142" width="14.125" style="404" hidden="1" customWidth="1"/>
    <col min="143" max="143" width="10" style="404" bestFit="1" customWidth="1"/>
    <col min="144" max="144" width="15.375" style="405" bestFit="1" customWidth="1"/>
    <col min="145" max="145" width="10" style="404" bestFit="1" customWidth="1"/>
    <col min="146" max="146" width="10.875" style="404" bestFit="1" customWidth="1"/>
    <col min="147" max="147" width="14.375" style="404" hidden="1" customWidth="1"/>
    <col min="148" max="148" width="10" style="404" bestFit="1" customWidth="1"/>
    <col min="149" max="149" width="15.375" style="405" bestFit="1" customWidth="1"/>
    <col min="150" max="150" width="10" style="404" bestFit="1" customWidth="1"/>
    <col min="151" max="151" width="10.125" style="404" bestFit="1" customWidth="1"/>
    <col min="152" max="152" width="9" style="404"/>
    <col min="153" max="154" width="11.125" style="404" bestFit="1" customWidth="1"/>
    <col min="155" max="16384" width="9" style="404"/>
  </cols>
  <sheetData>
    <row r="1" spans="1:155">
      <c r="A1" s="465" t="s">
        <v>628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</row>
    <row r="2" spans="1:155">
      <c r="A2" s="466" t="s">
        <v>626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</row>
    <row r="3" spans="1:155" s="406" customFormat="1">
      <c r="A3" s="468" t="s">
        <v>0</v>
      </c>
      <c r="B3" s="468" t="s">
        <v>1</v>
      </c>
      <c r="C3" s="459" t="s">
        <v>2</v>
      </c>
      <c r="D3" s="460"/>
      <c r="E3" s="460"/>
      <c r="F3" s="460"/>
      <c r="G3" s="461"/>
      <c r="H3" s="459" t="s">
        <v>3</v>
      </c>
      <c r="I3" s="460"/>
      <c r="J3" s="460"/>
      <c r="K3" s="460"/>
      <c r="L3" s="461"/>
      <c r="M3" s="459" t="s">
        <v>4</v>
      </c>
      <c r="N3" s="460"/>
      <c r="O3" s="460"/>
      <c r="P3" s="460"/>
      <c r="Q3" s="461"/>
      <c r="R3" s="459" t="s">
        <v>5</v>
      </c>
      <c r="S3" s="460"/>
      <c r="T3" s="460"/>
      <c r="U3" s="460"/>
      <c r="V3" s="461"/>
      <c r="W3" s="459" t="s">
        <v>6</v>
      </c>
      <c r="X3" s="460"/>
      <c r="Y3" s="460"/>
      <c r="Z3" s="460"/>
      <c r="AA3" s="461"/>
      <c r="AB3" s="459" t="s">
        <v>7</v>
      </c>
      <c r="AC3" s="460"/>
      <c r="AD3" s="460"/>
      <c r="AE3" s="460"/>
      <c r="AF3" s="461"/>
      <c r="AG3" s="459" t="s">
        <v>8</v>
      </c>
      <c r="AH3" s="460"/>
      <c r="AI3" s="460"/>
      <c r="AJ3" s="460"/>
      <c r="AK3" s="461"/>
      <c r="AL3" s="459" t="s">
        <v>9</v>
      </c>
      <c r="AM3" s="460"/>
      <c r="AN3" s="460"/>
      <c r="AO3" s="460"/>
      <c r="AP3" s="461"/>
      <c r="AQ3" s="459" t="s">
        <v>10</v>
      </c>
      <c r="AR3" s="460"/>
      <c r="AS3" s="460"/>
      <c r="AT3" s="460"/>
      <c r="AU3" s="461"/>
      <c r="AV3" s="459" t="s">
        <v>11</v>
      </c>
      <c r="AW3" s="460"/>
      <c r="AX3" s="460"/>
      <c r="AY3" s="460"/>
      <c r="AZ3" s="461"/>
      <c r="BA3" s="459" t="s">
        <v>12</v>
      </c>
      <c r="BB3" s="460"/>
      <c r="BC3" s="460"/>
      <c r="BD3" s="460"/>
      <c r="BE3" s="461"/>
      <c r="BF3" s="459" t="s">
        <v>13</v>
      </c>
      <c r="BG3" s="460"/>
      <c r="BH3" s="460"/>
      <c r="BI3" s="460"/>
      <c r="BJ3" s="461"/>
      <c r="BK3" s="459" t="s">
        <v>14</v>
      </c>
      <c r="BL3" s="460"/>
      <c r="BM3" s="460"/>
      <c r="BN3" s="460"/>
      <c r="BO3" s="461"/>
      <c r="BP3" s="459" t="s">
        <v>15</v>
      </c>
      <c r="BQ3" s="460"/>
      <c r="BR3" s="460"/>
      <c r="BS3" s="460"/>
      <c r="BT3" s="461"/>
      <c r="BU3" s="459" t="s">
        <v>16</v>
      </c>
      <c r="BV3" s="460"/>
      <c r="BW3" s="460"/>
      <c r="BX3" s="460"/>
      <c r="BY3" s="461"/>
      <c r="BZ3" s="459" t="s">
        <v>17</v>
      </c>
      <c r="CA3" s="460"/>
      <c r="CB3" s="460"/>
      <c r="CC3" s="460"/>
      <c r="CD3" s="461"/>
      <c r="CE3" s="459" t="s">
        <v>18</v>
      </c>
      <c r="CF3" s="460"/>
      <c r="CG3" s="460"/>
      <c r="CH3" s="460"/>
      <c r="CI3" s="461"/>
      <c r="CJ3" s="459" t="s">
        <v>19</v>
      </c>
      <c r="CK3" s="460"/>
      <c r="CL3" s="460"/>
      <c r="CM3" s="460"/>
      <c r="CN3" s="461"/>
      <c r="CO3" s="459" t="s">
        <v>20</v>
      </c>
      <c r="CP3" s="460"/>
      <c r="CQ3" s="460"/>
      <c r="CR3" s="460"/>
      <c r="CS3" s="461"/>
      <c r="CT3" s="459" t="s">
        <v>21</v>
      </c>
      <c r="CU3" s="460"/>
      <c r="CV3" s="460"/>
      <c r="CW3" s="460"/>
      <c r="CX3" s="461"/>
      <c r="CY3" s="459" t="s">
        <v>22</v>
      </c>
      <c r="CZ3" s="460"/>
      <c r="DA3" s="460"/>
      <c r="DB3" s="460"/>
      <c r="DC3" s="461"/>
      <c r="DD3" s="459" t="s">
        <v>23</v>
      </c>
      <c r="DE3" s="460"/>
      <c r="DF3" s="460"/>
      <c r="DG3" s="460"/>
      <c r="DH3" s="461"/>
      <c r="DI3" s="459" t="s">
        <v>24</v>
      </c>
      <c r="DJ3" s="460"/>
      <c r="DK3" s="460"/>
      <c r="DL3" s="460"/>
      <c r="DM3" s="461"/>
      <c r="DN3" s="459" t="s">
        <v>25</v>
      </c>
      <c r="DO3" s="460"/>
      <c r="DP3" s="460"/>
      <c r="DQ3" s="460"/>
      <c r="DR3" s="461"/>
      <c r="DS3" s="459" t="s">
        <v>26</v>
      </c>
      <c r="DT3" s="460"/>
      <c r="DU3" s="460"/>
      <c r="DV3" s="460"/>
      <c r="DW3" s="461"/>
      <c r="DX3" s="459" t="s">
        <v>27</v>
      </c>
      <c r="DY3" s="460"/>
      <c r="DZ3" s="460"/>
      <c r="EA3" s="460"/>
      <c r="EB3" s="461"/>
      <c r="EC3" s="459" t="s">
        <v>28</v>
      </c>
      <c r="ED3" s="460"/>
      <c r="EE3" s="460"/>
      <c r="EF3" s="460"/>
      <c r="EG3" s="461"/>
      <c r="EH3" s="459" t="s">
        <v>29</v>
      </c>
      <c r="EI3" s="460"/>
      <c r="EJ3" s="460"/>
      <c r="EK3" s="460"/>
      <c r="EL3" s="461"/>
      <c r="EM3" s="459" t="s">
        <v>30</v>
      </c>
      <c r="EN3" s="460"/>
      <c r="EO3" s="460"/>
      <c r="EP3" s="460"/>
      <c r="EQ3" s="461"/>
      <c r="ER3" s="462" t="s">
        <v>31</v>
      </c>
      <c r="ES3" s="463"/>
      <c r="ET3" s="463"/>
      <c r="EU3" s="464"/>
      <c r="EV3" s="458" t="s">
        <v>43</v>
      </c>
      <c r="EW3" s="458"/>
      <c r="EX3" s="458"/>
    </row>
    <row r="4" spans="1:155" ht="24">
      <c r="A4" s="469"/>
      <c r="B4" s="469"/>
      <c r="C4" s="73" t="s">
        <v>32</v>
      </c>
      <c r="D4" s="366" t="s">
        <v>33</v>
      </c>
      <c r="E4" s="366" t="s">
        <v>34</v>
      </c>
      <c r="F4" s="366" t="s">
        <v>35</v>
      </c>
      <c r="G4" s="72" t="s">
        <v>36</v>
      </c>
      <c r="H4" s="73" t="s">
        <v>32</v>
      </c>
      <c r="I4" s="366" t="s">
        <v>33</v>
      </c>
      <c r="J4" s="366" t="s">
        <v>34</v>
      </c>
      <c r="K4" s="366" t="s">
        <v>35</v>
      </c>
      <c r="L4" s="72" t="s">
        <v>36</v>
      </c>
      <c r="M4" s="73" t="s">
        <v>32</v>
      </c>
      <c r="N4" s="366" t="s">
        <v>33</v>
      </c>
      <c r="O4" s="366" t="s">
        <v>34</v>
      </c>
      <c r="P4" s="366" t="s">
        <v>35</v>
      </c>
      <c r="Q4" s="72" t="s">
        <v>36</v>
      </c>
      <c r="R4" s="73" t="s">
        <v>32</v>
      </c>
      <c r="S4" s="366" t="s">
        <v>33</v>
      </c>
      <c r="T4" s="366" t="s">
        <v>34</v>
      </c>
      <c r="U4" s="366" t="s">
        <v>35</v>
      </c>
      <c r="V4" s="72" t="s">
        <v>36</v>
      </c>
      <c r="W4" s="73" t="s">
        <v>32</v>
      </c>
      <c r="X4" s="366" t="s">
        <v>33</v>
      </c>
      <c r="Y4" s="366" t="s">
        <v>34</v>
      </c>
      <c r="Z4" s="366" t="s">
        <v>35</v>
      </c>
      <c r="AA4" s="72" t="s">
        <v>36</v>
      </c>
      <c r="AB4" s="73" t="s">
        <v>32</v>
      </c>
      <c r="AC4" s="366" t="s">
        <v>33</v>
      </c>
      <c r="AD4" s="366" t="s">
        <v>34</v>
      </c>
      <c r="AE4" s="366" t="s">
        <v>35</v>
      </c>
      <c r="AF4" s="72" t="s">
        <v>36</v>
      </c>
      <c r="AG4" s="73" t="s">
        <v>32</v>
      </c>
      <c r="AH4" s="366" t="s">
        <v>33</v>
      </c>
      <c r="AI4" s="366" t="s">
        <v>34</v>
      </c>
      <c r="AJ4" s="366" t="s">
        <v>35</v>
      </c>
      <c r="AK4" s="72" t="s">
        <v>36</v>
      </c>
      <c r="AL4" s="73" t="s">
        <v>32</v>
      </c>
      <c r="AM4" s="366" t="s">
        <v>33</v>
      </c>
      <c r="AN4" s="366" t="s">
        <v>34</v>
      </c>
      <c r="AO4" s="366" t="s">
        <v>35</v>
      </c>
      <c r="AP4" s="72" t="s">
        <v>36</v>
      </c>
      <c r="AQ4" s="73" t="s">
        <v>32</v>
      </c>
      <c r="AR4" s="366" t="s">
        <v>33</v>
      </c>
      <c r="AS4" s="366" t="s">
        <v>34</v>
      </c>
      <c r="AT4" s="366" t="s">
        <v>35</v>
      </c>
      <c r="AU4" s="72" t="s">
        <v>36</v>
      </c>
      <c r="AV4" s="73" t="s">
        <v>32</v>
      </c>
      <c r="AW4" s="366" t="s">
        <v>33</v>
      </c>
      <c r="AX4" s="366" t="s">
        <v>34</v>
      </c>
      <c r="AY4" s="366" t="s">
        <v>35</v>
      </c>
      <c r="AZ4" s="72" t="s">
        <v>36</v>
      </c>
      <c r="BA4" s="73" t="s">
        <v>32</v>
      </c>
      <c r="BB4" s="366" t="s">
        <v>33</v>
      </c>
      <c r="BC4" s="366" t="s">
        <v>34</v>
      </c>
      <c r="BD4" s="366" t="s">
        <v>35</v>
      </c>
      <c r="BE4" s="72" t="s">
        <v>36</v>
      </c>
      <c r="BF4" s="73" t="s">
        <v>32</v>
      </c>
      <c r="BG4" s="366" t="s">
        <v>33</v>
      </c>
      <c r="BH4" s="366" t="s">
        <v>34</v>
      </c>
      <c r="BI4" s="366" t="s">
        <v>35</v>
      </c>
      <c r="BJ4" s="72" t="s">
        <v>36</v>
      </c>
      <c r="BK4" s="73" t="s">
        <v>32</v>
      </c>
      <c r="BL4" s="366" t="s">
        <v>33</v>
      </c>
      <c r="BM4" s="366" t="s">
        <v>34</v>
      </c>
      <c r="BN4" s="366" t="s">
        <v>35</v>
      </c>
      <c r="BO4" s="72" t="s">
        <v>36</v>
      </c>
      <c r="BP4" s="73" t="s">
        <v>32</v>
      </c>
      <c r="BQ4" s="366" t="s">
        <v>33</v>
      </c>
      <c r="BR4" s="366" t="s">
        <v>34</v>
      </c>
      <c r="BS4" s="366" t="s">
        <v>35</v>
      </c>
      <c r="BT4" s="72" t="s">
        <v>36</v>
      </c>
      <c r="BU4" s="73" t="s">
        <v>32</v>
      </c>
      <c r="BV4" s="366" t="s">
        <v>33</v>
      </c>
      <c r="BW4" s="366" t="s">
        <v>34</v>
      </c>
      <c r="BX4" s="366" t="s">
        <v>35</v>
      </c>
      <c r="BY4" s="72" t="s">
        <v>36</v>
      </c>
      <c r="BZ4" s="73" t="s">
        <v>32</v>
      </c>
      <c r="CA4" s="366" t="s">
        <v>33</v>
      </c>
      <c r="CB4" s="366" t="s">
        <v>34</v>
      </c>
      <c r="CC4" s="366" t="s">
        <v>35</v>
      </c>
      <c r="CD4" s="72" t="s">
        <v>36</v>
      </c>
      <c r="CE4" s="73" t="s">
        <v>32</v>
      </c>
      <c r="CF4" s="366" t="s">
        <v>33</v>
      </c>
      <c r="CG4" s="366" t="s">
        <v>34</v>
      </c>
      <c r="CH4" s="366" t="s">
        <v>35</v>
      </c>
      <c r="CI4" s="72" t="s">
        <v>36</v>
      </c>
      <c r="CJ4" s="73" t="s">
        <v>32</v>
      </c>
      <c r="CK4" s="366" t="s">
        <v>33</v>
      </c>
      <c r="CL4" s="366" t="s">
        <v>34</v>
      </c>
      <c r="CM4" s="366" t="s">
        <v>35</v>
      </c>
      <c r="CN4" s="72" t="s">
        <v>36</v>
      </c>
      <c r="CO4" s="73" t="s">
        <v>32</v>
      </c>
      <c r="CP4" s="366" t="s">
        <v>33</v>
      </c>
      <c r="CQ4" s="366" t="s">
        <v>34</v>
      </c>
      <c r="CR4" s="366" t="s">
        <v>35</v>
      </c>
      <c r="CS4" s="72" t="s">
        <v>36</v>
      </c>
      <c r="CT4" s="73" t="s">
        <v>32</v>
      </c>
      <c r="CU4" s="366" t="s">
        <v>33</v>
      </c>
      <c r="CV4" s="366" t="s">
        <v>34</v>
      </c>
      <c r="CW4" s="366" t="s">
        <v>35</v>
      </c>
      <c r="CX4" s="72" t="s">
        <v>36</v>
      </c>
      <c r="CY4" s="73" t="s">
        <v>32</v>
      </c>
      <c r="CZ4" s="366" t="s">
        <v>33</v>
      </c>
      <c r="DA4" s="366" t="s">
        <v>34</v>
      </c>
      <c r="DB4" s="366" t="s">
        <v>35</v>
      </c>
      <c r="DC4" s="72" t="s">
        <v>36</v>
      </c>
      <c r="DD4" s="73" t="s">
        <v>32</v>
      </c>
      <c r="DE4" s="366" t="s">
        <v>33</v>
      </c>
      <c r="DF4" s="366" t="s">
        <v>34</v>
      </c>
      <c r="DG4" s="366" t="s">
        <v>35</v>
      </c>
      <c r="DH4" s="72" t="s">
        <v>36</v>
      </c>
      <c r="DI4" s="73" t="s">
        <v>32</v>
      </c>
      <c r="DJ4" s="366" t="s">
        <v>33</v>
      </c>
      <c r="DK4" s="366" t="s">
        <v>34</v>
      </c>
      <c r="DL4" s="366" t="s">
        <v>35</v>
      </c>
      <c r="DM4" s="72" t="s">
        <v>36</v>
      </c>
      <c r="DN4" s="73" t="s">
        <v>32</v>
      </c>
      <c r="DO4" s="366" t="s">
        <v>33</v>
      </c>
      <c r="DP4" s="366" t="s">
        <v>34</v>
      </c>
      <c r="DQ4" s="366" t="s">
        <v>35</v>
      </c>
      <c r="DR4" s="72" t="s">
        <v>36</v>
      </c>
      <c r="DS4" s="73" t="s">
        <v>32</v>
      </c>
      <c r="DT4" s="366" t="s">
        <v>33</v>
      </c>
      <c r="DU4" s="366" t="s">
        <v>34</v>
      </c>
      <c r="DV4" s="366" t="s">
        <v>35</v>
      </c>
      <c r="DW4" s="72" t="s">
        <v>36</v>
      </c>
      <c r="DX4" s="73" t="s">
        <v>32</v>
      </c>
      <c r="DY4" s="366" t="s">
        <v>33</v>
      </c>
      <c r="DZ4" s="366" t="s">
        <v>34</v>
      </c>
      <c r="EA4" s="366" t="s">
        <v>35</v>
      </c>
      <c r="EB4" s="72" t="s">
        <v>36</v>
      </c>
      <c r="EC4" s="73" t="s">
        <v>32</v>
      </c>
      <c r="ED4" s="366" t="s">
        <v>33</v>
      </c>
      <c r="EE4" s="366" t="s">
        <v>34</v>
      </c>
      <c r="EF4" s="366" t="s">
        <v>35</v>
      </c>
      <c r="EG4" s="72" t="s">
        <v>36</v>
      </c>
      <c r="EH4" s="73" t="s">
        <v>32</v>
      </c>
      <c r="EI4" s="366" t="s">
        <v>33</v>
      </c>
      <c r="EJ4" s="366" t="s">
        <v>34</v>
      </c>
      <c r="EK4" s="366" t="s">
        <v>35</v>
      </c>
      <c r="EL4" s="72" t="s">
        <v>36</v>
      </c>
      <c r="EM4" s="73" t="s">
        <v>32</v>
      </c>
      <c r="EN4" s="366" t="s">
        <v>33</v>
      </c>
      <c r="EO4" s="366" t="s">
        <v>34</v>
      </c>
      <c r="EP4" s="366" t="s">
        <v>35</v>
      </c>
      <c r="EQ4" s="72" t="s">
        <v>36</v>
      </c>
      <c r="ER4" s="73" t="s">
        <v>32</v>
      </c>
      <c r="ES4" s="365" t="s">
        <v>33</v>
      </c>
      <c r="ET4" s="365" t="s">
        <v>34</v>
      </c>
      <c r="EU4" s="365" t="s">
        <v>35</v>
      </c>
      <c r="EV4" s="223" t="s">
        <v>32</v>
      </c>
      <c r="EW4" s="224" t="s">
        <v>34</v>
      </c>
      <c r="EX4" s="224" t="s">
        <v>95</v>
      </c>
      <c r="EY4" s="112" t="s">
        <v>689</v>
      </c>
    </row>
    <row r="5" spans="1:155">
      <c r="A5" s="166" t="s">
        <v>37</v>
      </c>
      <c r="B5" s="132"/>
      <c r="C5" s="155"/>
      <c r="D5" s="215"/>
      <c r="E5" s="192"/>
      <c r="F5" s="156"/>
      <c r="G5" s="155"/>
      <c r="H5" s="155"/>
      <c r="I5" s="215"/>
      <c r="J5" s="156"/>
      <c r="K5" s="156"/>
      <c r="L5" s="244"/>
      <c r="M5" s="155"/>
      <c r="N5" s="215"/>
      <c r="O5" s="156"/>
      <c r="P5" s="156"/>
      <c r="Q5" s="155"/>
      <c r="R5" s="155"/>
      <c r="S5" s="215"/>
      <c r="T5" s="156"/>
      <c r="U5" s="156"/>
      <c r="V5" s="155"/>
      <c r="W5" s="155"/>
      <c r="X5" s="215"/>
      <c r="Y5" s="156"/>
      <c r="Z5" s="156"/>
      <c r="AA5" s="155"/>
      <c r="AB5" s="155"/>
      <c r="AC5" s="215"/>
      <c r="AD5" s="156"/>
      <c r="AE5" s="156"/>
      <c r="AF5" s="155"/>
      <c r="AG5" s="155"/>
      <c r="AH5" s="215"/>
      <c r="AI5" s="156"/>
      <c r="AJ5" s="156"/>
      <c r="AK5" s="155"/>
      <c r="AL5" s="155"/>
      <c r="AM5" s="215"/>
      <c r="AN5" s="156"/>
      <c r="AO5" s="156"/>
      <c r="AP5" s="155"/>
      <c r="AQ5" s="155"/>
      <c r="AR5" s="215"/>
      <c r="AS5" s="156"/>
      <c r="AT5" s="156"/>
      <c r="AU5" s="155"/>
      <c r="AV5" s="155"/>
      <c r="AW5" s="215"/>
      <c r="AX5" s="156"/>
      <c r="AY5" s="156"/>
      <c r="AZ5" s="155"/>
      <c r="BA5" s="155"/>
      <c r="BB5" s="215"/>
      <c r="BC5" s="156"/>
      <c r="BD5" s="156"/>
      <c r="BE5" s="155"/>
      <c r="BF5" s="155"/>
      <c r="BG5" s="215"/>
      <c r="BH5" s="156"/>
      <c r="BI5" s="156"/>
      <c r="BJ5" s="155"/>
      <c r="BK5" s="155"/>
      <c r="BL5" s="215"/>
      <c r="BM5" s="156"/>
      <c r="BN5" s="156"/>
      <c r="BO5" s="155"/>
      <c r="BP5" s="155"/>
      <c r="BQ5" s="215"/>
      <c r="BR5" s="156"/>
      <c r="BS5" s="156"/>
      <c r="BT5" s="155"/>
      <c r="BU5" s="155"/>
      <c r="BV5" s="215"/>
      <c r="BW5" s="156"/>
      <c r="BX5" s="156"/>
      <c r="BY5" s="155"/>
      <c r="BZ5" s="155"/>
      <c r="CA5" s="215"/>
      <c r="CB5" s="156"/>
      <c r="CC5" s="156"/>
      <c r="CD5" s="155"/>
      <c r="CE5" s="155"/>
      <c r="CF5" s="215"/>
      <c r="CG5" s="156"/>
      <c r="CH5" s="156"/>
      <c r="CI5" s="155"/>
      <c r="CJ5" s="155"/>
      <c r="CK5" s="215"/>
      <c r="CL5" s="156"/>
      <c r="CM5" s="156"/>
      <c r="CN5" s="155"/>
      <c r="CO5" s="155"/>
      <c r="CP5" s="215"/>
      <c r="CQ5" s="156"/>
      <c r="CR5" s="156"/>
      <c r="CS5" s="155"/>
      <c r="CT5" s="155"/>
      <c r="CU5" s="215"/>
      <c r="CV5" s="156"/>
      <c r="CW5" s="156"/>
      <c r="CX5" s="155"/>
      <c r="CY5" s="155"/>
      <c r="CZ5" s="215"/>
      <c r="DA5" s="156"/>
      <c r="DB5" s="156"/>
      <c r="DC5" s="155"/>
      <c r="DD5" s="155"/>
      <c r="DE5" s="215"/>
      <c r="DF5" s="156"/>
      <c r="DG5" s="156"/>
      <c r="DH5" s="155"/>
      <c r="DI5" s="155"/>
      <c r="DJ5" s="215"/>
      <c r="DK5" s="156"/>
      <c r="DL5" s="156"/>
      <c r="DM5" s="155"/>
      <c r="DN5" s="155"/>
      <c r="DO5" s="215"/>
      <c r="DP5" s="156"/>
      <c r="DQ5" s="156"/>
      <c r="DR5" s="155"/>
      <c r="DS5" s="155"/>
      <c r="DT5" s="215"/>
      <c r="DU5" s="156"/>
      <c r="DV5" s="156"/>
      <c r="DW5" s="155"/>
      <c r="DX5" s="155"/>
      <c r="DY5" s="215"/>
      <c r="DZ5" s="156"/>
      <c r="EA5" s="156"/>
      <c r="EB5" s="155"/>
      <c r="EC5" s="155"/>
      <c r="ED5" s="215"/>
      <c r="EE5" s="156"/>
      <c r="EF5" s="156"/>
      <c r="EG5" s="155"/>
      <c r="EH5" s="155"/>
      <c r="EI5" s="215"/>
      <c r="EJ5" s="156"/>
      <c r="EK5" s="156"/>
      <c r="EL5" s="155"/>
      <c r="EM5" s="155"/>
      <c r="EN5" s="215"/>
      <c r="EO5" s="156"/>
      <c r="EP5" s="156"/>
      <c r="EQ5" s="155"/>
      <c r="ER5" s="155"/>
      <c r="ES5" s="215"/>
      <c r="ET5" s="156"/>
      <c r="EU5" s="156"/>
      <c r="EV5" s="249"/>
      <c r="EW5" s="225"/>
      <c r="EX5" s="225"/>
      <c r="EY5" s="112"/>
    </row>
    <row r="6" spans="1:155">
      <c r="A6" s="132"/>
      <c r="B6" s="132"/>
      <c r="C6" s="134" t="s">
        <v>38</v>
      </c>
      <c r="D6" s="141"/>
      <c r="E6" s="191">
        <f>+E12+E19+E20+E24+E41+E47+E61+E66</f>
        <v>833</v>
      </c>
      <c r="F6" s="133">
        <f>+F12+F19+F20+F24+F41+F47+F61+F66</f>
        <v>1200</v>
      </c>
      <c r="G6" s="133">
        <v>0</v>
      </c>
      <c r="H6" s="134" t="s">
        <v>38</v>
      </c>
      <c r="I6" s="191"/>
      <c r="J6" s="133">
        <f>+J12+J19+J20+J24+J41+J47+J48+J54+J60+J61+J66</f>
        <v>1047.5340000000001</v>
      </c>
      <c r="K6" s="133">
        <f>+K12+K19+K20+K24+K41+K47+K48+K54+K60+K61+K66</f>
        <v>1600</v>
      </c>
      <c r="L6" s="133">
        <v>0</v>
      </c>
      <c r="M6" s="134" t="s">
        <v>38</v>
      </c>
      <c r="N6" s="191"/>
      <c r="O6" s="133">
        <f>+O12+O19+O20+O24+O47+O66+O48</f>
        <v>1017.36</v>
      </c>
      <c r="P6" s="133">
        <f>+P12+P19+P20+P24+P47+P66+P48</f>
        <v>2300</v>
      </c>
      <c r="Q6" s="133">
        <v>0</v>
      </c>
      <c r="R6" s="134" t="s">
        <v>38</v>
      </c>
      <c r="S6" s="191"/>
      <c r="T6" s="133">
        <f>+T12+T19+T41+T48+T66+T47</f>
        <v>1497.3200000000002</v>
      </c>
      <c r="U6" s="133">
        <f>+U12+U19+U41+U48+U66+U47</f>
        <v>2500</v>
      </c>
      <c r="V6" s="133">
        <f>+V12+V19+V41+V48+V66</f>
        <v>0</v>
      </c>
      <c r="W6" s="134" t="s">
        <v>38</v>
      </c>
      <c r="X6" s="191"/>
      <c r="Y6" s="133">
        <f>+Y12+Y19+Y24+Y66+Y48</f>
        <v>1517.29</v>
      </c>
      <c r="Z6" s="133">
        <f>+Z12+Z19+Z24+Z66+Z48</f>
        <v>2600</v>
      </c>
      <c r="AA6" s="133">
        <v>0</v>
      </c>
      <c r="AB6" s="134" t="s">
        <v>38</v>
      </c>
      <c r="AC6" s="191"/>
      <c r="AD6" s="133">
        <f>+AD12+AD19+AD28+AD37+AD42+AD48+AD54+AD66</f>
        <v>2807.239</v>
      </c>
      <c r="AE6" s="133">
        <f>+AE12+AE19+AE28+AE37+AE42+AE48+AE54+AE66</f>
        <v>3900</v>
      </c>
      <c r="AF6" s="133">
        <v>0</v>
      </c>
      <c r="AG6" s="134" t="s">
        <v>38</v>
      </c>
      <c r="AH6" s="191"/>
      <c r="AI6" s="133">
        <f>+AI12+AI19+AI28+AI37+AI41+AI48+AI66+AI55</f>
        <v>4788.6279999999997</v>
      </c>
      <c r="AJ6" s="133">
        <f>+AJ12+AJ19+AJ28+AJ37+AJ41+AJ48+AJ66+AJ55</f>
        <v>3100</v>
      </c>
      <c r="AK6" s="133">
        <v>0</v>
      </c>
      <c r="AL6" s="134" t="s">
        <v>38</v>
      </c>
      <c r="AM6" s="191"/>
      <c r="AN6" s="133">
        <f>+AN12+AN19+AN28+AN32+AN37+AN41+AN48+AN55+AN66+AN61</f>
        <v>1399.498</v>
      </c>
      <c r="AO6" s="133">
        <f>+AO12+AO19+AO28+AO32+AO37+AO41+AO48+AO55+AO66+AO61</f>
        <v>3400</v>
      </c>
      <c r="AP6" s="133">
        <v>0</v>
      </c>
      <c r="AQ6" s="134" t="s">
        <v>38</v>
      </c>
      <c r="AR6" s="191"/>
      <c r="AS6" s="133">
        <f>+AS12+AS19+AS28+AS32+AS37+AS41+AS48+AS55+AS61+AS66</f>
        <v>2183.752</v>
      </c>
      <c r="AT6" s="133">
        <f>+AT12+AT19+AT28+AT32+AT37+AT41+AT48+AT55+AT61+AT66</f>
        <v>3900</v>
      </c>
      <c r="AU6" s="133">
        <v>0</v>
      </c>
      <c r="AV6" s="134" t="s">
        <v>38</v>
      </c>
      <c r="AW6" s="191"/>
      <c r="AX6" s="133">
        <f>+AX12+AX19+AX28+AX32+AX37+AX47+AX55+AX61+AX66+AX48</f>
        <v>2420.9699999999998</v>
      </c>
      <c r="AY6" s="133">
        <f>+AY12+AY19+AY28+AY32+AY37+AY47+AY55+AY61+AY66+AY48</f>
        <v>4500</v>
      </c>
      <c r="AZ6" s="133">
        <v>0</v>
      </c>
      <c r="BA6" s="134" t="s">
        <v>38</v>
      </c>
      <c r="BB6" s="191"/>
      <c r="BC6" s="133">
        <f>+BC12+BC19+BC28+BC32+BC47+BC55</f>
        <v>1200.944</v>
      </c>
      <c r="BD6" s="133">
        <f>+BD12+BD19+BD28+BD32+BD47+BD55</f>
        <v>2000</v>
      </c>
      <c r="BE6" s="133">
        <v>0</v>
      </c>
      <c r="BF6" s="134" t="s">
        <v>38</v>
      </c>
      <c r="BG6" s="191"/>
      <c r="BH6" s="133">
        <f>+BH12+BH32+BH47+BH55+BH61</f>
        <v>2024.627</v>
      </c>
      <c r="BI6" s="133">
        <f>+BI12+BI32+BI47+BI55+BI61</f>
        <v>3200</v>
      </c>
      <c r="BJ6" s="133">
        <v>0</v>
      </c>
      <c r="BK6" s="134" t="s">
        <v>38</v>
      </c>
      <c r="BL6" s="191"/>
      <c r="BM6" s="133">
        <f>+BM12+BM19+BM28+BM32+BM47+BM54+BM61+BM55+BM56</f>
        <v>2327.7969999999996</v>
      </c>
      <c r="BN6" s="133">
        <f>+BN12+BN19+BN28+BN32+BN47+BN54+BN61+BN55+BN56</f>
        <v>3200</v>
      </c>
      <c r="BO6" s="133">
        <v>0</v>
      </c>
      <c r="BP6" s="134" t="s">
        <v>38</v>
      </c>
      <c r="BQ6" s="191"/>
      <c r="BR6" s="133">
        <f>+BR12+BR19+BR28+BR32+BR47+BR54+BR61+BR55</f>
        <v>2356.2280000000001</v>
      </c>
      <c r="BS6" s="133">
        <f>+BS12+BS19+BS28+BS32+BS47+BS54+BS61+BS55</f>
        <v>3400</v>
      </c>
      <c r="BT6" s="133">
        <v>0</v>
      </c>
      <c r="BU6" s="134" t="s">
        <v>38</v>
      </c>
      <c r="BV6" s="191"/>
      <c r="BW6" s="133">
        <f>+BW12+BW19+BW28+BW32+BW47+BW55+BW61</f>
        <v>2747.2939999999999</v>
      </c>
      <c r="BX6" s="133">
        <f>+BX12+BX19+BX28+BX32+BX47+BX55+BX61</f>
        <v>4300</v>
      </c>
      <c r="BY6" s="133">
        <v>0</v>
      </c>
      <c r="BZ6" s="134" t="s">
        <v>38</v>
      </c>
      <c r="CA6" s="191"/>
      <c r="CB6" s="133">
        <f>+CB12+CB19+CB28+CB32+CB47+CB55+CB61</f>
        <v>2784.5050000000001</v>
      </c>
      <c r="CC6" s="133">
        <f>+CC12+CC19+CC28+CC32+CC47+CC55+CC61</f>
        <v>4300</v>
      </c>
      <c r="CD6" s="133">
        <v>0</v>
      </c>
      <c r="CE6" s="134" t="s">
        <v>38</v>
      </c>
      <c r="CF6" s="191"/>
      <c r="CG6" s="133">
        <f>+CG12+CG19+CG28+CG32+CG47+CG54+CG55+CG61</f>
        <v>2880.1469999999999</v>
      </c>
      <c r="CH6" s="133">
        <f>+CH12+CH19+CH28+CH32+CH47+CH54+CH55+CH61</f>
        <v>4600</v>
      </c>
      <c r="CI6" s="133">
        <v>0</v>
      </c>
      <c r="CJ6" s="134" t="s">
        <v>38</v>
      </c>
      <c r="CK6" s="191"/>
      <c r="CL6" s="133">
        <f>+CL12+CL19+CL32+CL47+CL55+CL61+CL28</f>
        <v>2400.279</v>
      </c>
      <c r="CM6" s="133">
        <f>+CM12+CM19+CM32+CM47+CM55+CM61+CM28</f>
        <v>3550</v>
      </c>
      <c r="CN6" s="133">
        <v>0</v>
      </c>
      <c r="CO6" s="134" t="s">
        <v>38</v>
      </c>
      <c r="CP6" s="191"/>
      <c r="CQ6" s="133">
        <f>+CQ12+CQ19+CQ24+CQ28+CQ32+CQ47+CQ55+CQ61</f>
        <v>2670.4750000000004</v>
      </c>
      <c r="CR6" s="133">
        <f>+CR12+CR19+CR24+CR28+CR32+CR47+CR55+CR61</f>
        <v>4050</v>
      </c>
      <c r="CS6" s="133">
        <v>0</v>
      </c>
      <c r="CT6" s="134" t="s">
        <v>38</v>
      </c>
      <c r="CU6" s="191"/>
      <c r="CV6" s="133">
        <f>+CV12+CV24+CV28+CV32+CV41+CV47+CV54+CV61</f>
        <v>2035.9340000000002</v>
      </c>
      <c r="CW6" s="133">
        <f>+CW12+CW24+CW28+CW32+CW41+CW47+CW54+CW61</f>
        <v>3050</v>
      </c>
      <c r="CX6" s="133">
        <v>0</v>
      </c>
      <c r="CY6" s="134" t="s">
        <v>38</v>
      </c>
      <c r="CZ6" s="191"/>
      <c r="DA6" s="133">
        <f>+DA12+DA19+DA24+DA28+DA32+DA47+DA54+DA61</f>
        <v>1986.325</v>
      </c>
      <c r="DB6" s="133">
        <f>+DB12+DB19+DB24+DB28+DB32+DB47+DB54+DB61</f>
        <v>2750</v>
      </c>
      <c r="DC6" s="133">
        <v>0</v>
      </c>
      <c r="DD6" s="134" t="s">
        <v>38</v>
      </c>
      <c r="DE6" s="191"/>
      <c r="DF6" s="133">
        <f>+DF12+DF24+DF28+DF32+DF47+DF54+DF61+DF48</f>
        <v>1929.1659999999999</v>
      </c>
      <c r="DG6" s="133">
        <f>+DG12+DG24+DG28+DG32+DG47+DG54+DG61+DG48</f>
        <v>2900</v>
      </c>
      <c r="DH6" s="133">
        <v>0</v>
      </c>
      <c r="DI6" s="134" t="s">
        <v>38</v>
      </c>
      <c r="DJ6" s="191"/>
      <c r="DK6" s="133">
        <f>+DK12+DK24+DK28+DK32+DK41+DK47+DK54+DK55+DK66+DK61</f>
        <v>2340.6930000000002</v>
      </c>
      <c r="DL6" s="133">
        <f>+DL12+DL24+DL28+DL32+DL41+DL47+DL54+DL55+DL66+DL61</f>
        <v>3150</v>
      </c>
      <c r="DM6" s="133">
        <v>0</v>
      </c>
      <c r="DN6" s="134" t="s">
        <v>38</v>
      </c>
      <c r="DO6" s="191"/>
      <c r="DP6" s="133">
        <f>+DP12+DP24+DP32+DP41+DP47+DP54+DP61</f>
        <v>2608.576</v>
      </c>
      <c r="DQ6" s="133">
        <f>+DQ12+DQ24+DQ32+DQ41+DQ47+DQ54+DQ61</f>
        <v>3700</v>
      </c>
      <c r="DR6" s="133">
        <v>0</v>
      </c>
      <c r="DS6" s="134" t="s">
        <v>38</v>
      </c>
      <c r="DT6" s="191"/>
      <c r="DU6" s="133">
        <f>+DU12+DU24+DU32+DU41+DU47+DU61</f>
        <v>2427.2420000000002</v>
      </c>
      <c r="DV6" s="133">
        <f>+DV12+DV24+DV32+DV41+DV47+DV61</f>
        <v>3300</v>
      </c>
      <c r="DW6" s="133">
        <v>0</v>
      </c>
      <c r="DX6" s="134" t="s">
        <v>38</v>
      </c>
      <c r="DY6" s="191"/>
      <c r="DZ6" s="133">
        <f>+DZ12+DZ24+DZ32+DZ41+DZ47+DZ61</f>
        <v>2240.4989999999998</v>
      </c>
      <c r="EA6" s="133">
        <f>+EA12+EA24+EA32+EA41+EA47+EA61</f>
        <v>3000</v>
      </c>
      <c r="EB6" s="133">
        <v>0</v>
      </c>
      <c r="EC6" s="134" t="s">
        <v>38</v>
      </c>
      <c r="ED6" s="191"/>
      <c r="EE6" s="133">
        <f>+EE12+EE24+EE32+EE41+EE47+EE61</f>
        <v>2050.3360000000002</v>
      </c>
      <c r="EF6" s="133">
        <f>+EF12+EF24+EF32+EF41+EF47+EF61</f>
        <v>2900</v>
      </c>
      <c r="EG6" s="133">
        <v>0</v>
      </c>
      <c r="EH6" s="134" t="s">
        <v>38</v>
      </c>
      <c r="EI6" s="191"/>
      <c r="EJ6" s="133">
        <f>+EJ12+EJ13+EJ24+EJ32+EJ41+EJ42+EJ47+EJ61</f>
        <v>2370.6279999999997</v>
      </c>
      <c r="EK6" s="133">
        <f>+EK12+EK13+EK24+EK32+EK41+EK42+EK47+EK61</f>
        <v>3200</v>
      </c>
      <c r="EL6" s="133">
        <v>0</v>
      </c>
      <c r="EM6" s="134" t="s">
        <v>38</v>
      </c>
      <c r="EN6" s="191"/>
      <c r="EO6" s="133">
        <f>+EO12+EO32+EO41+EO47+EO61+EO24</f>
        <v>2169.3409999999999</v>
      </c>
      <c r="EP6" s="133">
        <f>+EP12+EP32+EP41+EP47+EP61+EP24</f>
        <v>3150</v>
      </c>
      <c r="EQ6" s="133">
        <v>0</v>
      </c>
      <c r="ER6" s="134" t="s">
        <v>38</v>
      </c>
      <c r="ES6" s="191"/>
      <c r="ET6" s="133">
        <f>+ET32+ET41+ET12+ET24+ET47+ET61</f>
        <v>2535.1369999999997</v>
      </c>
      <c r="EU6" s="133">
        <f>+EU32+EU41+EU12+EU24+EU47+EU61</f>
        <v>3700</v>
      </c>
      <c r="EV6" s="228" t="s">
        <v>38</v>
      </c>
      <c r="EW6" s="225">
        <f>+E6+J6+O6+T6+Y6+AD6+AI6+AN6+AS6+AX6+BC6+BH6+BM6+BR6+BW6+CB6+CG6+CL6+CQ6+CV6+DA6+DF6+DK6+DP6+DU6+DZ6+EE6+EJ6+EO6+ET6</f>
        <v>65598.763999999981</v>
      </c>
      <c r="EX6" s="225">
        <f>+F6+K6+P6+U6+Z6+AE6+AJ6+AO6+AT6+AY6+BD6+BI6+BN6+BS6+BX6+CC6+CH6+CM6+CR6+CW6+DB6+DG6+DL6+DQ6+DV6+EA6+EF6+EK6+EP6+EU6</f>
        <v>96400</v>
      </c>
      <c r="EY6" s="425">
        <f t="shared" ref="EY6:EY10" si="0">+EX6/EW6</f>
        <v>1.4695398834039011</v>
      </c>
    </row>
    <row r="7" spans="1:155">
      <c r="A7" s="141"/>
      <c r="B7" s="132"/>
      <c r="C7" s="132" t="s">
        <v>39</v>
      </c>
      <c r="D7" s="141"/>
      <c r="E7" s="191">
        <f>+E13+E21+E25+E49+E50</f>
        <v>1038.93</v>
      </c>
      <c r="F7" s="133">
        <f>+F13+F21+F25+F49+F50</f>
        <v>2650</v>
      </c>
      <c r="G7" s="133">
        <v>0</v>
      </c>
      <c r="H7" s="132" t="s">
        <v>39</v>
      </c>
      <c r="I7" s="191"/>
      <c r="J7" s="133">
        <f>+J13+J21+J25+J32+J42+J49+J50</f>
        <v>2136.8739999999998</v>
      </c>
      <c r="K7" s="133">
        <f>+K13+K21+K25+K32+K42+K49+K50</f>
        <v>3650</v>
      </c>
      <c r="L7" s="133">
        <v>0</v>
      </c>
      <c r="M7" s="132" t="s">
        <v>39</v>
      </c>
      <c r="N7" s="191"/>
      <c r="O7" s="133">
        <f>+O13+O14+O32+O42+O49+O50+O51</f>
        <v>2874.6899999999991</v>
      </c>
      <c r="P7" s="133">
        <f>+P13+P14+P32+P42+P49+P50+P51</f>
        <v>3550</v>
      </c>
      <c r="Q7" s="133">
        <v>0</v>
      </c>
      <c r="R7" s="132" t="s">
        <v>39</v>
      </c>
      <c r="S7" s="191"/>
      <c r="T7" s="133">
        <f>+T13+T32+T42+T43+T49</f>
        <v>1086.9090000000001</v>
      </c>
      <c r="U7" s="133">
        <f>+U13+U32+U42+U43+U49</f>
        <v>1500</v>
      </c>
      <c r="V7" s="133">
        <f>+V13+V32+V42+V43+V49</f>
        <v>0</v>
      </c>
      <c r="W7" s="132" t="s">
        <v>39</v>
      </c>
      <c r="X7" s="191"/>
      <c r="Y7" s="133">
        <f>+Y13+Y32+Y42</f>
        <v>1762.078</v>
      </c>
      <c r="Z7" s="133">
        <f>+Z13+Z32+Z42</f>
        <v>1600</v>
      </c>
      <c r="AA7" s="133">
        <v>0</v>
      </c>
      <c r="AB7" s="132" t="s">
        <v>39</v>
      </c>
      <c r="AC7" s="191"/>
      <c r="AD7" s="133">
        <f>+AD13+AD29+AD32+AD63</f>
        <v>1059.45</v>
      </c>
      <c r="AE7" s="133">
        <f>+AE13+AE29+AE32+AE63</f>
        <v>2000</v>
      </c>
      <c r="AF7" s="133">
        <v>0</v>
      </c>
      <c r="AG7" s="132" t="s">
        <v>39</v>
      </c>
      <c r="AH7" s="191"/>
      <c r="AI7" s="133">
        <f>+AI13+AI32+AI42+AI49</f>
        <v>1281.2090000000001</v>
      </c>
      <c r="AJ7" s="133">
        <f>+AJ13+AJ32+AJ42+AJ49</f>
        <v>1400</v>
      </c>
      <c r="AK7" s="133">
        <v>0</v>
      </c>
      <c r="AL7" s="132" t="s">
        <v>39</v>
      </c>
      <c r="AM7" s="191"/>
      <c r="AN7" s="133">
        <f>+AN13+AN20+AN33+AN49+AN62</f>
        <v>1377.71</v>
      </c>
      <c r="AO7" s="133">
        <f>+AO13+AO20+AO33+AO49+AO62</f>
        <v>2400</v>
      </c>
      <c r="AP7" s="133">
        <v>0</v>
      </c>
      <c r="AQ7" s="132" t="s">
        <v>39</v>
      </c>
      <c r="AR7" s="191"/>
      <c r="AS7" s="133">
        <f>+AS13+AS33+AS49</f>
        <v>980.71600000000001</v>
      </c>
      <c r="AT7" s="133">
        <f>+AT13+AT33+AT49</f>
        <v>1600</v>
      </c>
      <c r="AU7" s="133">
        <v>0</v>
      </c>
      <c r="AV7" s="132" t="s">
        <v>39</v>
      </c>
      <c r="AW7" s="191"/>
      <c r="AX7" s="133">
        <f>+AX13+AX29+AX33+AX49+AX67</f>
        <v>867.33400000000006</v>
      </c>
      <c r="AY7" s="133">
        <f>+AY13+AY29+AY33+AY49+AY67</f>
        <v>1550</v>
      </c>
      <c r="AZ7" s="133">
        <v>0</v>
      </c>
      <c r="BA7" s="132" t="s">
        <v>39</v>
      </c>
      <c r="BB7" s="191"/>
      <c r="BC7" s="133">
        <f>+BC48+BC67+BC33</f>
        <v>1460.6780000000001</v>
      </c>
      <c r="BD7" s="133">
        <f>+BD48+BD67+BD33</f>
        <v>2650</v>
      </c>
      <c r="BE7" s="133">
        <v>0</v>
      </c>
      <c r="BF7" s="132" t="s">
        <v>39</v>
      </c>
      <c r="BG7" s="191"/>
      <c r="BH7" s="133">
        <f>+BH13+BH48+BH67</f>
        <v>1782.29</v>
      </c>
      <c r="BI7" s="133">
        <f>+BI13+BI48+BI67</f>
        <v>3700</v>
      </c>
      <c r="BJ7" s="133">
        <v>0</v>
      </c>
      <c r="BK7" s="132" t="s">
        <v>39</v>
      </c>
      <c r="BL7" s="191"/>
      <c r="BM7" s="133">
        <f>+BM13+BM20+BM29+BM33+BM48+BM67</f>
        <v>1375.52</v>
      </c>
      <c r="BN7" s="133">
        <f>+BN13+BN20+BN29+BN33+BN48+BN67</f>
        <v>2900</v>
      </c>
      <c r="BO7" s="133">
        <v>0</v>
      </c>
      <c r="BP7" s="132" t="s">
        <v>39</v>
      </c>
      <c r="BQ7" s="191"/>
      <c r="BR7" s="133">
        <f>+BR13+BR33+BR48+BR67+BR56</f>
        <v>1611.6279999999999</v>
      </c>
      <c r="BS7" s="133">
        <f>+BS13+BS33+BS48+BS67+BS56</f>
        <v>3600</v>
      </c>
      <c r="BT7" s="133">
        <v>0</v>
      </c>
      <c r="BU7" s="132" t="s">
        <v>39</v>
      </c>
      <c r="BV7" s="191"/>
      <c r="BW7" s="133">
        <f>+BW13+BW33+BW48+BW67+BW62+BW56</f>
        <v>1819.498</v>
      </c>
      <c r="BX7" s="133">
        <f>+BX13+BX33+BX48+BX67+BX62+BX56</f>
        <v>3600</v>
      </c>
      <c r="BY7" s="133">
        <v>0</v>
      </c>
      <c r="BZ7" s="132" t="s">
        <v>39</v>
      </c>
      <c r="CA7" s="191"/>
      <c r="CB7" s="133">
        <f>+CB13+CB20+CB48+CB56+CB67+CB62</f>
        <v>2348.752</v>
      </c>
      <c r="CC7" s="133">
        <f>+CC13+CC20+CC48+CC56+CC67+CC62</f>
        <v>4700</v>
      </c>
      <c r="CD7" s="133">
        <v>0</v>
      </c>
      <c r="CE7" s="132" t="s">
        <v>39</v>
      </c>
      <c r="CF7" s="191"/>
      <c r="CG7" s="133">
        <f>+CG13+CG20+CG33+CG48+CG56+CG67+CG49+CG62</f>
        <v>2210.9699999999998</v>
      </c>
      <c r="CH7" s="133">
        <f>+CH13+CH20+CH33+CH48+CH56+CH67+CH49+CH62</f>
        <v>4700</v>
      </c>
      <c r="CI7" s="133">
        <v>0</v>
      </c>
      <c r="CJ7" s="132" t="s">
        <v>39</v>
      </c>
      <c r="CK7" s="191"/>
      <c r="CL7" s="133">
        <f>+CL13+CL33+CL48+CL56+CL67</f>
        <v>2075.944</v>
      </c>
      <c r="CM7" s="133">
        <f>+CM13+CM33+CM48+CM56+CM67</f>
        <v>3300</v>
      </c>
      <c r="CN7" s="133">
        <v>0</v>
      </c>
      <c r="CO7" s="132" t="s">
        <v>39</v>
      </c>
      <c r="CP7" s="191"/>
      <c r="CQ7" s="133">
        <f>+CQ13+CQ29+CQ33+CQ48+CQ56+CQ67+CQ62</f>
        <v>2677.627</v>
      </c>
      <c r="CR7" s="133">
        <f>+CR13+CR29+CR33+CR48+CR56+CR67+CR62</f>
        <v>5700</v>
      </c>
      <c r="CS7" s="133">
        <v>0</v>
      </c>
      <c r="CT7" s="132" t="s">
        <v>39</v>
      </c>
      <c r="CU7" s="191"/>
      <c r="CV7" s="133">
        <f>+CV13+CV19+CV29+CV30+CV33+CV48+CV56+CV57+CV67+CV62+CV58</f>
        <v>2865.7969999999996</v>
      </c>
      <c r="CW7" s="133">
        <f>+CW13+CW19+CW29+CW30+CW33+CW48+CW56+CW57+CW67+CW62+CW58</f>
        <v>6400</v>
      </c>
      <c r="CX7" s="133">
        <v>0</v>
      </c>
      <c r="CY7" s="132" t="s">
        <v>39</v>
      </c>
      <c r="CZ7" s="191"/>
      <c r="DA7" s="133">
        <f>+DA13+DA20+DA29+DA33+DA48+DA56+DA67+DA62+DA57</f>
        <v>3221.2280000000001</v>
      </c>
      <c r="DB7" s="133">
        <f>+DB13+DB20+DB29+DB33+DB48+DB56+DB67+DB62+DB57</f>
        <v>6300</v>
      </c>
      <c r="DC7" s="133">
        <v>0</v>
      </c>
      <c r="DD7" s="132" t="s">
        <v>39</v>
      </c>
      <c r="DE7" s="191"/>
      <c r="DF7" s="133">
        <f>+DF13+DF19+DF33+DF49+DF56+DF67+DF62+DF29</f>
        <v>3534.2939999999999</v>
      </c>
      <c r="DG7" s="133">
        <f>+DG13+DG19+DG33+DG49+DG56+DG67+DG62+DG29</f>
        <v>6700</v>
      </c>
      <c r="DH7" s="133">
        <v>0</v>
      </c>
      <c r="DI7" s="132" t="s">
        <v>39</v>
      </c>
      <c r="DJ7" s="191"/>
      <c r="DK7" s="133">
        <f>+DK13+DK19+DK33+DK48+DK56+DK62+DK29+DK67</f>
        <v>4091.5050000000001</v>
      </c>
      <c r="DL7" s="133">
        <f>+DL13+DL19+DL33+DL48+DL56+DL62+DL29+DL67</f>
        <v>7200</v>
      </c>
      <c r="DM7" s="133">
        <v>0</v>
      </c>
      <c r="DN7" s="132" t="s">
        <v>39</v>
      </c>
      <c r="DO7" s="191"/>
      <c r="DP7" s="133">
        <f>+DP13+DP19+DP33+DP48+DP56+DP57+DP62+DP29+DP67</f>
        <v>6633.1469999999999</v>
      </c>
      <c r="DQ7" s="133">
        <f>+DQ13+DQ19+DQ33+DQ48+DQ56+DQ57+DQ62+DQ29+DQ67</f>
        <v>7300</v>
      </c>
      <c r="DR7" s="133">
        <v>0</v>
      </c>
      <c r="DS7" s="132" t="s">
        <v>39</v>
      </c>
      <c r="DT7" s="191"/>
      <c r="DU7" s="133">
        <f>+DU13+DU33+DU48+DU56+DU57+DU62+DU67+DU29</f>
        <v>2513.279</v>
      </c>
      <c r="DV7" s="133">
        <f>+DV13+DV33+DV48+DV56+DV57+DV62+DV67+DV29</f>
        <v>6050</v>
      </c>
      <c r="DW7" s="133">
        <v>0</v>
      </c>
      <c r="DX7" s="132" t="s">
        <v>39</v>
      </c>
      <c r="DY7" s="191"/>
      <c r="DZ7" s="133">
        <f>+DZ13+DZ33+DZ48+DZ57+DZ62+DZ29+DZ67</f>
        <v>3309.4749999999999</v>
      </c>
      <c r="EA7" s="133">
        <f>+EA13+EA33+EA48+EA57+EA62+EA29+EA67</f>
        <v>7250</v>
      </c>
      <c r="EB7" s="133">
        <v>0</v>
      </c>
      <c r="EC7" s="132" t="s">
        <v>39</v>
      </c>
      <c r="ED7" s="191"/>
      <c r="EE7" s="133">
        <f>+EE13+EE29+EE33+EE48+EE56+EE62+EE67</f>
        <v>2520.9340000000002</v>
      </c>
      <c r="EF7" s="133">
        <f>+EF13+EF29+EF33+EF48+EF56+EF62+EF67</f>
        <v>5550</v>
      </c>
      <c r="EG7" s="133">
        <v>0</v>
      </c>
      <c r="EH7" s="132" t="s">
        <v>39</v>
      </c>
      <c r="EI7" s="191"/>
      <c r="EJ7" s="133">
        <f>+EJ14+EJ33+EJ48+EJ29+EJ62+EJ25</f>
        <v>1969.325</v>
      </c>
      <c r="EK7" s="133">
        <f>+EK14+EK33+EK48+EK29+EK62+EK25</f>
        <v>4000</v>
      </c>
      <c r="EL7" s="133">
        <v>0</v>
      </c>
      <c r="EM7" s="132" t="s">
        <v>39</v>
      </c>
      <c r="EN7" s="191"/>
      <c r="EO7" s="133">
        <f>+EO13+EO33+EO48+EO25+EO62+EO49</f>
        <v>1829.1660000000002</v>
      </c>
      <c r="EP7" s="133">
        <f>+EP13+EP33+EP48+EP25+EP62+EP49</f>
        <v>3900</v>
      </c>
      <c r="EQ7" s="133">
        <v>0</v>
      </c>
      <c r="ER7" s="132" t="s">
        <v>39</v>
      </c>
      <c r="ES7" s="191"/>
      <c r="ET7" s="133">
        <f>+ET13+ET33+ET25+ET48+ET62</f>
        <v>2293.5569999999998</v>
      </c>
      <c r="EU7" s="133">
        <f>+EU13+EU33+EU25+EU48+EU62</f>
        <v>4400</v>
      </c>
      <c r="EV7" s="226" t="s">
        <v>39</v>
      </c>
      <c r="EW7" s="225">
        <f t="shared" ref="EW7:EX8" si="1">+E7+J7+O7+T7+Y7+AD7+AI7+AN7+AS7+AX7+BC7+BH7+BM7+BR7+BW7+CB7+CG7+CL7+CQ7+CV7+DA7+DF7+DK7+DP7+DU7+DZ7+EE7+EJ7+EO7+ET7</f>
        <v>66610.513999999996</v>
      </c>
      <c r="EX7" s="225">
        <f t="shared" si="1"/>
        <v>121800</v>
      </c>
      <c r="EY7" s="425">
        <f t="shared" si="0"/>
        <v>1.8285401610922865</v>
      </c>
    </row>
    <row r="8" spans="1:155">
      <c r="A8" s="132"/>
      <c r="B8" s="132" t="s">
        <v>40</v>
      </c>
      <c r="C8" s="134" t="s">
        <v>96</v>
      </c>
      <c r="D8" s="141"/>
      <c r="E8" s="191">
        <f>+E14+E22+E26+E30+E33+E51+E58+E64+E68+E57</f>
        <v>2693.8090000000002</v>
      </c>
      <c r="F8" s="133">
        <f>+F14+F22+F26+F30+F33+F51+F58+F64+F68+F57</f>
        <v>15650</v>
      </c>
      <c r="G8" s="133"/>
      <c r="H8" s="133" t="s">
        <v>96</v>
      </c>
      <c r="I8" s="191"/>
      <c r="J8" s="133">
        <f>+J14+J15+J22+J30+J33+J51+J58+J64</f>
        <v>2619.5250000000001</v>
      </c>
      <c r="K8" s="133">
        <f>+K14+K15+K22+K30+K33+K51+K58+K64</f>
        <v>13800</v>
      </c>
      <c r="L8" s="133">
        <v>0</v>
      </c>
      <c r="M8" s="133" t="s">
        <v>96</v>
      </c>
      <c r="N8" s="191"/>
      <c r="O8" s="133">
        <f>+O15+O30+O33+O52+O58+O64</f>
        <v>2200.7539999999999</v>
      </c>
      <c r="P8" s="133">
        <f>+P15+P30+P33+P52+P58+P64</f>
        <v>11400</v>
      </c>
      <c r="Q8" s="133">
        <v>0</v>
      </c>
      <c r="R8" s="133" t="s">
        <v>96</v>
      </c>
      <c r="S8" s="191"/>
      <c r="T8" s="133">
        <f>+T14+T30+T33+T50+T51+T58+T64</f>
        <v>2175.7849999999999</v>
      </c>
      <c r="U8" s="133">
        <f>+U14+U30+U33+U50+U51+U58+U64</f>
        <v>12500</v>
      </c>
      <c r="V8" s="133">
        <f>+V14+V30+V33+V50+V51+V58+V64</f>
        <v>0</v>
      </c>
      <c r="W8" s="133" t="s">
        <v>96</v>
      </c>
      <c r="X8" s="191"/>
      <c r="Y8" s="133">
        <f>+Y14+Y30+Y33+Y51+Y58+Y64</f>
        <v>2238.2560000000003</v>
      </c>
      <c r="Z8" s="133">
        <f>+Z14+Z30+Z33+Z51+Z58+Z64</f>
        <v>12100</v>
      </c>
      <c r="AA8" s="133">
        <v>0</v>
      </c>
      <c r="AB8" s="134" t="s">
        <v>96</v>
      </c>
      <c r="AC8" s="191"/>
      <c r="AD8" s="133">
        <f>+AD14+AD24+AD33+AD51+AD58+AD64+AD50</f>
        <v>2665.107</v>
      </c>
      <c r="AE8" s="133">
        <f>+AE14+AE24+AE33+AE51+AE58+AE64+AE50</f>
        <v>14400</v>
      </c>
      <c r="AF8" s="133">
        <v>0</v>
      </c>
      <c r="AG8" s="134" t="s">
        <v>96</v>
      </c>
      <c r="AH8" s="191"/>
      <c r="AI8" s="133">
        <f>+AI14+AI24+AI33+AI50+AI51+AI58+AI64</f>
        <v>2276.2420000000002</v>
      </c>
      <c r="AJ8" s="133">
        <f>+AJ14+AJ24+AJ33+AJ50+AJ51+AJ58+AJ64</f>
        <v>10700</v>
      </c>
      <c r="AK8" s="133">
        <v>0</v>
      </c>
      <c r="AL8" s="134" t="s">
        <v>96</v>
      </c>
      <c r="AM8" s="191"/>
      <c r="AN8" s="133">
        <f>+AN14+AN24+AN34+AN51+AN64+AN43</f>
        <v>2394.8440000000001</v>
      </c>
      <c r="AO8" s="133">
        <f>+AO14+AO24+AO34+AO51+AO64+AO43</f>
        <v>10500</v>
      </c>
      <c r="AP8" s="133">
        <v>0</v>
      </c>
      <c r="AQ8" s="134" t="s">
        <v>96</v>
      </c>
      <c r="AR8" s="191"/>
      <c r="AS8" s="133">
        <f>+AS14+AS24+AS34+AS51+AS64+AS43</f>
        <v>2314.0919999999996</v>
      </c>
      <c r="AT8" s="133">
        <f>+AT14+AT24+AT34+AT51+AT64+AT43</f>
        <v>11600</v>
      </c>
      <c r="AU8" s="133">
        <v>0</v>
      </c>
      <c r="AV8" s="134" t="s">
        <v>96</v>
      </c>
      <c r="AW8" s="191"/>
      <c r="AX8" s="133">
        <f>+AX14+AX24+AX34+AX51+AX64+AX43+AX50</f>
        <v>2392.5460000000003</v>
      </c>
      <c r="AY8" s="133">
        <f>+AY14+AY24+AY34+AY51+AY64+AY43+AY50</f>
        <v>11200</v>
      </c>
      <c r="AZ8" s="133">
        <v>0</v>
      </c>
      <c r="BA8" s="134" t="s">
        <v>96</v>
      </c>
      <c r="BB8" s="191"/>
      <c r="BC8" s="133">
        <f>+BC14+BC24+BC34+BC50+BC49+BC64+BC43</f>
        <v>2342.8739999999998</v>
      </c>
      <c r="BD8" s="133">
        <f>+BD14+BD24+BD34+BD50+BD49+BD64+BD43</f>
        <v>10400</v>
      </c>
      <c r="BE8" s="133">
        <v>0</v>
      </c>
      <c r="BF8" s="134" t="s">
        <v>96</v>
      </c>
      <c r="BG8" s="191"/>
      <c r="BH8" s="133">
        <f>+BH14+BH24+BH34+BH49+BH43</f>
        <v>1917.1920000000002</v>
      </c>
      <c r="BI8" s="133">
        <f>+BI14+BI24+BI34+BI49+BI43</f>
        <v>8000</v>
      </c>
      <c r="BJ8" s="133">
        <v>0</v>
      </c>
      <c r="BK8" s="134" t="s">
        <v>96</v>
      </c>
      <c r="BL8" s="191"/>
      <c r="BM8" s="133">
        <f>+BM14+BM24+BM34+BM49+BM43+BM44+BM50</f>
        <v>1912.8340000000001</v>
      </c>
      <c r="BN8" s="133">
        <f>+BN14+BN24+BN34+BN49+BN43+BN44+BN50</f>
        <v>8200</v>
      </c>
      <c r="BO8" s="133">
        <v>0</v>
      </c>
      <c r="BP8" s="134" t="s">
        <v>96</v>
      </c>
      <c r="BQ8" s="191"/>
      <c r="BR8" s="133">
        <f>+BR14+BR15+BR24+BR34+BR49+BR50+BR43</f>
        <v>2173.0590000000002</v>
      </c>
      <c r="BS8" s="133">
        <f>+BS14+BS15+BS24+BS34+BS49+BS50+BS43</f>
        <v>8200</v>
      </c>
      <c r="BT8" s="133">
        <v>0</v>
      </c>
      <c r="BU8" s="134" t="s">
        <v>96</v>
      </c>
      <c r="BV8" s="191"/>
      <c r="BW8" s="133">
        <f>+BW14+BW24+BW34+BW49+BW50+BW43+BM64</f>
        <v>1855.6590000000001</v>
      </c>
      <c r="BX8" s="133">
        <f>+BX14+BX24+BX34+BX49+BX50+BX43+BN64</f>
        <v>8700</v>
      </c>
      <c r="BY8" s="133">
        <v>0</v>
      </c>
      <c r="BZ8" s="134" t="s">
        <v>96</v>
      </c>
      <c r="CA8" s="191"/>
      <c r="CB8" s="133">
        <f>+CB14+CB24+CB34+CB49+CB64+CB43</f>
        <v>1972.0980000000002</v>
      </c>
      <c r="CC8" s="133">
        <f>+CC14+CC24+CC34+CC49+CC64+CC43</f>
        <v>9300</v>
      </c>
      <c r="CD8" s="133"/>
      <c r="CE8" s="134" t="s">
        <v>96</v>
      </c>
      <c r="CF8" s="191"/>
      <c r="CG8" s="133">
        <f>+CG14+CG21+CG24+CG34+CG50+CG43</f>
        <v>1998.7470000000001</v>
      </c>
      <c r="CH8" s="133">
        <f>+CH14+CH21+CH24+CH34+CH50+CH43</f>
        <v>8500</v>
      </c>
      <c r="CI8" s="133">
        <v>0</v>
      </c>
      <c r="CJ8" s="134" t="s">
        <v>96</v>
      </c>
      <c r="CK8" s="191"/>
      <c r="CL8" s="133">
        <f>+CL14+CL22+CL24+CL30+CL34+CL49</f>
        <v>1640.96</v>
      </c>
      <c r="CM8" s="133">
        <f>+CM14+CM22+CM24+CM30+CM34+CM49</f>
        <v>8300</v>
      </c>
      <c r="CN8" s="133">
        <v>0</v>
      </c>
      <c r="CO8" s="134" t="s">
        <v>96</v>
      </c>
      <c r="CP8" s="191"/>
      <c r="CQ8" s="133">
        <f>+CQ14+CQ34+CQ49+CQ26</f>
        <v>1598.7429999999999</v>
      </c>
      <c r="CR8" s="133">
        <f>+CR14+CR34+CR49+CR26</f>
        <v>7700</v>
      </c>
      <c r="CS8" s="133">
        <v>0</v>
      </c>
      <c r="CT8" s="134" t="s">
        <v>96</v>
      </c>
      <c r="CU8" s="191"/>
      <c r="CV8" s="133">
        <f>+CV14+CV20+CV34+CV49</f>
        <v>1679.296</v>
      </c>
      <c r="CW8" s="133">
        <f>+CW14+CW20+CW34+CW49</f>
        <v>6700</v>
      </c>
      <c r="CX8" s="133">
        <v>0</v>
      </c>
      <c r="CY8" s="134" t="s">
        <v>96</v>
      </c>
      <c r="CZ8" s="191"/>
      <c r="DA8" s="133">
        <f>+DA14+DA21+DA26+DA34+DA49+DA58+DA64+DA68</f>
        <v>1083.8820000000001</v>
      </c>
      <c r="DB8" s="133">
        <f>+DB14+DB21+DB26+DB34+DB49+DB58+DB64+DB68</f>
        <v>5500</v>
      </c>
      <c r="DC8" s="133">
        <v>0</v>
      </c>
      <c r="DD8" s="134" t="s">
        <v>96</v>
      </c>
      <c r="DE8" s="191"/>
      <c r="DF8" s="133">
        <f>+DF14+DF34+DF50+DF58</f>
        <v>1544.68</v>
      </c>
      <c r="DG8" s="133">
        <f>+DG14+DG34+DG50+DG58</f>
        <v>8900</v>
      </c>
      <c r="DH8" s="133">
        <v>0</v>
      </c>
      <c r="DI8" s="134" t="s">
        <v>96</v>
      </c>
      <c r="DJ8" s="191"/>
      <c r="DK8" s="133">
        <f>+DK14+DK34+DK49+DK68+DK64+DK58</f>
        <v>1755.7259999999999</v>
      </c>
      <c r="DL8" s="133">
        <f>+DL14+DL34+DL49+DL68+DL64+DL58</f>
        <v>9100</v>
      </c>
      <c r="DM8" s="133">
        <v>0</v>
      </c>
      <c r="DN8" s="134" t="s">
        <v>96</v>
      </c>
      <c r="DO8" s="191"/>
      <c r="DP8" s="133">
        <f>+DP14+DP34+DP49+DP68+DP64+DP50+DP58</f>
        <v>1997.328</v>
      </c>
      <c r="DQ8" s="133">
        <f>+DQ14+DQ34+DQ49+DQ68+DQ64+DQ50+DQ58</f>
        <v>9500</v>
      </c>
      <c r="DR8" s="133">
        <v>0</v>
      </c>
      <c r="DS8" s="134" t="s">
        <v>96</v>
      </c>
      <c r="DT8" s="191"/>
      <c r="DU8" s="133">
        <f>+DU14+DU34+DU49+DU50+DU68+DU58+DU64</f>
        <v>1666.944</v>
      </c>
      <c r="DV8" s="133">
        <f>+DV14+DV34+DV49+DV50+DV68+DV58+DV64</f>
        <v>8300</v>
      </c>
      <c r="DW8" s="133">
        <v>0</v>
      </c>
      <c r="DX8" s="134" t="s">
        <v>96</v>
      </c>
      <c r="DY8" s="191"/>
      <c r="DZ8" s="133">
        <f>+DZ14+DZ49+DZ58+DZ68</f>
        <v>1354.816</v>
      </c>
      <c r="EA8" s="133">
        <f>+EA14+EA49+EA58+EA68</f>
        <v>7400</v>
      </c>
      <c r="EB8" s="133"/>
      <c r="EC8" s="134" t="s">
        <v>96</v>
      </c>
      <c r="ED8" s="191"/>
      <c r="EE8" s="133">
        <f>+EE14+EE49+EE58+EE68+EE34+EE64</f>
        <v>1846.4969999999998</v>
      </c>
      <c r="EF8" s="133">
        <f>+EF14+EF49+EF58+EF68+EF34+EF64</f>
        <v>8800</v>
      </c>
      <c r="EG8" s="133"/>
      <c r="EH8" s="134" t="s">
        <v>96</v>
      </c>
      <c r="EI8" s="191"/>
      <c r="EJ8" s="133">
        <f>+EJ15+EJ20+EJ34+EJ49+EJ58+EJ68+EJ64+EJ56+EJ57</f>
        <v>2966.701</v>
      </c>
      <c r="EK8" s="133">
        <f>+EK15+EK20+EK34+EK49+EK58+EK68+EK64+EK56+EK57</f>
        <v>14500</v>
      </c>
      <c r="EL8" s="133"/>
      <c r="EM8" s="134" t="s">
        <v>96</v>
      </c>
      <c r="EN8" s="191"/>
      <c r="EO8" s="133">
        <f>+EO14+EO20+EO28+EO34+EO50+EO58+EO68+EO64+EO57</f>
        <v>3145.828</v>
      </c>
      <c r="EP8" s="133">
        <f>+EP14+EP20+EP28+EP34+EP50+EP58+EP68+EP64+EP57</f>
        <v>14600</v>
      </c>
      <c r="EQ8" s="133"/>
      <c r="ER8" s="134" t="s">
        <v>96</v>
      </c>
      <c r="ES8" s="191"/>
      <c r="ET8" s="133">
        <f>+ET14+ET20+ET34+ET30+ET49+ET58+ET64+ET68</f>
        <v>3158.9349999999999</v>
      </c>
      <c r="EU8" s="133">
        <f>+EU14+EU20+EU34+EU30+EU49+EU58+EU64+EU68</f>
        <v>14300</v>
      </c>
      <c r="EV8" s="228" t="s">
        <v>96</v>
      </c>
      <c r="EW8" s="225">
        <f t="shared" si="1"/>
        <v>63583.75900000002</v>
      </c>
      <c r="EX8" s="225">
        <f t="shared" si="1"/>
        <v>308750</v>
      </c>
      <c r="EY8" s="425">
        <f t="shared" si="0"/>
        <v>4.8557997333878911</v>
      </c>
    </row>
    <row r="9" spans="1:155">
      <c r="A9" s="143"/>
      <c r="B9" s="143"/>
      <c r="C9" s="250"/>
      <c r="D9" s="339"/>
      <c r="E9" s="333"/>
      <c r="F9" s="252"/>
      <c r="G9" s="251"/>
      <c r="H9" s="250"/>
      <c r="I9" s="339"/>
      <c r="J9" s="252"/>
      <c r="K9" s="252"/>
      <c r="L9" s="253"/>
      <c r="M9" s="250"/>
      <c r="N9" s="339"/>
      <c r="O9" s="252"/>
      <c r="P9" s="252"/>
      <c r="Q9" s="251"/>
      <c r="R9" s="250"/>
      <c r="S9" s="339"/>
      <c r="T9" s="252"/>
      <c r="U9" s="252"/>
      <c r="V9" s="251"/>
      <c r="W9" s="250"/>
      <c r="X9" s="339"/>
      <c r="Y9" s="252"/>
      <c r="Z9" s="252"/>
      <c r="AA9" s="251"/>
      <c r="AB9" s="250"/>
      <c r="AC9" s="339"/>
      <c r="AD9" s="252"/>
      <c r="AE9" s="252"/>
      <c r="AF9" s="251"/>
      <c r="AG9" s="250"/>
      <c r="AH9" s="339"/>
      <c r="AI9" s="252"/>
      <c r="AJ9" s="252"/>
      <c r="AK9" s="251"/>
      <c r="AL9" s="407"/>
      <c r="AM9" s="408"/>
      <c r="AN9" s="407"/>
      <c r="AO9" s="407"/>
      <c r="AP9" s="251"/>
      <c r="AQ9" s="409"/>
      <c r="AR9" s="410"/>
      <c r="AS9" s="409"/>
      <c r="AT9" s="409"/>
      <c r="AU9" s="251"/>
      <c r="AV9" s="409"/>
      <c r="AW9" s="410"/>
      <c r="AX9" s="409"/>
      <c r="AY9" s="409"/>
      <c r="AZ9" s="251"/>
      <c r="BA9" s="409"/>
      <c r="BB9" s="410"/>
      <c r="BC9" s="409"/>
      <c r="BD9" s="409"/>
      <c r="BE9" s="251"/>
      <c r="BF9" s="409"/>
      <c r="BG9" s="410"/>
      <c r="BH9" s="409"/>
      <c r="BI9" s="409"/>
      <c r="BJ9" s="251"/>
      <c r="BK9" s="409"/>
      <c r="BL9" s="410"/>
      <c r="BM9" s="409"/>
      <c r="BN9" s="409"/>
      <c r="BO9" s="251"/>
      <c r="BP9" s="409"/>
      <c r="BQ9" s="410"/>
      <c r="BR9" s="409"/>
      <c r="BS9" s="409"/>
      <c r="BT9" s="251"/>
      <c r="BU9" s="409"/>
      <c r="BV9" s="410"/>
      <c r="BW9" s="409"/>
      <c r="BX9" s="409"/>
      <c r="BY9" s="251"/>
      <c r="BZ9" s="409"/>
      <c r="CA9" s="410"/>
      <c r="CB9" s="409"/>
      <c r="CC9" s="409"/>
      <c r="CD9" s="251"/>
      <c r="CE9" s="409"/>
      <c r="CF9" s="410"/>
      <c r="CG9" s="409"/>
      <c r="CH9" s="409"/>
      <c r="CI9" s="251"/>
      <c r="CJ9" s="409"/>
      <c r="CK9" s="410"/>
      <c r="CL9" s="409"/>
      <c r="CM9" s="409"/>
      <c r="CN9" s="251"/>
      <c r="CO9" s="409"/>
      <c r="CP9" s="410"/>
      <c r="CQ9" s="409"/>
      <c r="CR9" s="409"/>
      <c r="CS9" s="251"/>
      <c r="CT9" s="409"/>
      <c r="CU9" s="410"/>
      <c r="CV9" s="409"/>
      <c r="CW9" s="411"/>
      <c r="CX9" s="251"/>
      <c r="CY9" s="409"/>
      <c r="CZ9" s="410"/>
      <c r="DA9" s="409"/>
      <c r="DB9" s="409"/>
      <c r="DC9" s="251"/>
      <c r="DD9" s="409"/>
      <c r="DE9" s="410"/>
      <c r="DF9" s="409"/>
      <c r="DG9" s="409"/>
      <c r="DH9" s="251"/>
      <c r="DI9" s="132" t="s">
        <v>665</v>
      </c>
      <c r="DJ9" s="410"/>
      <c r="DK9" s="403">
        <f>+DK15</f>
        <v>100</v>
      </c>
      <c r="DL9" s="403">
        <f>+DL15</f>
        <v>720</v>
      </c>
      <c r="DM9" s="139"/>
      <c r="DN9" s="132" t="s">
        <v>665</v>
      </c>
      <c r="DO9" s="410"/>
      <c r="DP9" s="403">
        <f>+DP15+DP16</f>
        <v>200</v>
      </c>
      <c r="DQ9" s="403">
        <f>+DQ15+DQ16</f>
        <v>2000</v>
      </c>
      <c r="DR9" s="251"/>
      <c r="DS9" s="132" t="s">
        <v>665</v>
      </c>
      <c r="DT9" s="410"/>
      <c r="DU9" s="403">
        <f>+DU15+DU16+DU17</f>
        <v>300</v>
      </c>
      <c r="DV9" s="403">
        <f>+DV15+DV16+DV17</f>
        <v>3300</v>
      </c>
      <c r="DW9" s="251"/>
      <c r="DX9" s="132" t="s">
        <v>665</v>
      </c>
      <c r="DY9" s="410"/>
      <c r="DZ9" s="403">
        <f>+DZ15+DZ16</f>
        <v>200</v>
      </c>
      <c r="EA9" s="403">
        <f>+EA15+EA16</f>
        <v>1900</v>
      </c>
      <c r="EB9" s="251"/>
      <c r="EC9" s="132" t="s">
        <v>665</v>
      </c>
      <c r="ED9" s="410"/>
      <c r="EE9" s="403">
        <f>+EE15</f>
        <v>100</v>
      </c>
      <c r="EF9" s="403">
        <f>+EF15</f>
        <v>1100</v>
      </c>
      <c r="EG9" s="251"/>
      <c r="EH9" s="409"/>
      <c r="EI9" s="410"/>
      <c r="EJ9" s="409"/>
      <c r="EK9" s="409"/>
      <c r="EL9" s="251"/>
      <c r="EM9" s="132" t="s">
        <v>665</v>
      </c>
      <c r="EN9" s="410"/>
      <c r="EO9" s="403">
        <f>+EO15+EO16</f>
        <v>200</v>
      </c>
      <c r="EP9" s="403">
        <f>+EP15+EP16</f>
        <v>2100</v>
      </c>
      <c r="EQ9" s="251"/>
      <c r="ER9" s="409"/>
      <c r="ES9" s="410"/>
      <c r="ET9" s="409"/>
      <c r="EU9" s="409"/>
      <c r="EV9" s="412" t="s">
        <v>665</v>
      </c>
      <c r="EW9" s="225">
        <f>+DK9+DP9+DU9+DZ9+EE9+EO9</f>
        <v>1100</v>
      </c>
      <c r="EX9" s="225">
        <f>+DL9+DQ9+DV9+EA9+EF9+EP9</f>
        <v>11120</v>
      </c>
      <c r="EY9" s="425">
        <f t="shared" si="0"/>
        <v>10.109090909090909</v>
      </c>
    </row>
    <row r="10" spans="1:155" ht="21.75" thickBot="1">
      <c r="A10" s="245"/>
      <c r="B10" s="246" t="s">
        <v>43</v>
      </c>
      <c r="C10" s="247"/>
      <c r="D10" s="340"/>
      <c r="E10" s="157">
        <f>+E18+E23+E27+E31+E35+E40+E46+E53+E59+E65+E69</f>
        <v>5365.7389999999996</v>
      </c>
      <c r="F10" s="157">
        <f>+F18+F23+F27+F31+F35+F40+F46+F53+F59+F65+F69</f>
        <v>19700</v>
      </c>
      <c r="G10" s="157">
        <f t="shared" ref="G10:BR10" si="2">+G18+G23+G27+G31+G35+G40+G46+G53+G59+G65+G69</f>
        <v>0</v>
      </c>
      <c r="H10" s="157">
        <f t="shared" si="2"/>
        <v>0</v>
      </c>
      <c r="I10" s="157">
        <f t="shared" si="2"/>
        <v>0</v>
      </c>
      <c r="J10" s="157">
        <f>+J18+J23+J27+J31+J35+J40+J46+J53+J59+J65+J69</f>
        <v>5803.933</v>
      </c>
      <c r="K10" s="157">
        <f>+K18+K23+K27+K31+K35+K40+K46+K53+K59+K65+K69</f>
        <v>19050</v>
      </c>
      <c r="L10" s="157">
        <f t="shared" si="2"/>
        <v>0</v>
      </c>
      <c r="M10" s="157">
        <f t="shared" si="2"/>
        <v>0</v>
      </c>
      <c r="N10" s="157">
        <f t="shared" si="2"/>
        <v>0</v>
      </c>
      <c r="O10" s="157">
        <f>+O18+O23+O27+O31+O35+O40+O46+O53+O59+O65+O69</f>
        <v>6092.8040000000001</v>
      </c>
      <c r="P10" s="157">
        <f>+P18+P23+P27+P31+P35+P40+P46+P53+P59+P65+P69</f>
        <v>17250</v>
      </c>
      <c r="Q10" s="157">
        <f t="shared" si="2"/>
        <v>0</v>
      </c>
      <c r="R10" s="157">
        <f t="shared" si="2"/>
        <v>0</v>
      </c>
      <c r="S10" s="157">
        <f t="shared" si="2"/>
        <v>0</v>
      </c>
      <c r="T10" s="157">
        <f>+T18+T23+T27+T31+T35+T40+T46+T53+T59+T65+T69</f>
        <v>4760.0140000000001</v>
      </c>
      <c r="U10" s="157">
        <f t="shared" si="2"/>
        <v>16500</v>
      </c>
      <c r="V10" s="157">
        <f t="shared" si="2"/>
        <v>0</v>
      </c>
      <c r="W10" s="157">
        <f t="shared" si="2"/>
        <v>0</v>
      </c>
      <c r="X10" s="157">
        <f t="shared" si="2"/>
        <v>0</v>
      </c>
      <c r="Y10" s="157">
        <f>+Y18+Y23+Y27+Y31+Y35+Y40+Y46+Y53+Y59+Y65+Y69</f>
        <v>5517.6239999999998</v>
      </c>
      <c r="Z10" s="157">
        <f>+Z18+Z23+Z27+Z31+Z35+Z40+Z46+Z53+Z59+Z65+Z69</f>
        <v>16300</v>
      </c>
      <c r="AA10" s="157">
        <f t="shared" si="2"/>
        <v>0</v>
      </c>
      <c r="AB10" s="157">
        <f t="shared" si="2"/>
        <v>0</v>
      </c>
      <c r="AC10" s="157">
        <f t="shared" si="2"/>
        <v>0</v>
      </c>
      <c r="AD10" s="157">
        <f>+AD18+AD23+AD27+AD31+AD35+AD40+AD46+AD53+AD59+AD65+AD69</f>
        <v>6531.7960000000003</v>
      </c>
      <c r="AE10" s="157">
        <f t="shared" si="2"/>
        <v>20300</v>
      </c>
      <c r="AF10" s="157">
        <f t="shared" si="2"/>
        <v>0</v>
      </c>
      <c r="AG10" s="157">
        <f t="shared" si="2"/>
        <v>0</v>
      </c>
      <c r="AH10" s="157">
        <f t="shared" si="2"/>
        <v>0</v>
      </c>
      <c r="AI10" s="157">
        <f>+AI18+AI23+AI27+AI31+AI35+AI40+AI46+AI53+AI59+AI65+AI69</f>
        <v>8346.0789999999997</v>
      </c>
      <c r="AJ10" s="157">
        <f t="shared" si="2"/>
        <v>15200</v>
      </c>
      <c r="AK10" s="157">
        <f t="shared" si="2"/>
        <v>0</v>
      </c>
      <c r="AL10" s="248">
        <f t="shared" si="2"/>
        <v>0</v>
      </c>
      <c r="AM10" s="248">
        <f t="shared" si="2"/>
        <v>0</v>
      </c>
      <c r="AN10" s="248">
        <f>+AN18+AN23+AN27+AN31+AN35+AN40+AN46+AN53+AN59+AN65+AN69</f>
        <v>5172.0519999999997</v>
      </c>
      <c r="AO10" s="248">
        <f>+AO18+AO23+AO27+AO31+AO35+AO40+AO46+AO53+AO59+AO65+AO69</f>
        <v>16300</v>
      </c>
      <c r="AP10" s="157">
        <f t="shared" si="2"/>
        <v>0</v>
      </c>
      <c r="AQ10" s="157">
        <f t="shared" si="2"/>
        <v>0</v>
      </c>
      <c r="AR10" s="157">
        <f t="shared" si="2"/>
        <v>0</v>
      </c>
      <c r="AS10" s="157">
        <f t="shared" si="2"/>
        <v>5478.5599999999995</v>
      </c>
      <c r="AT10" s="157">
        <f t="shared" si="2"/>
        <v>17100</v>
      </c>
      <c r="AU10" s="157">
        <f t="shared" si="2"/>
        <v>0</v>
      </c>
      <c r="AV10" s="157">
        <f t="shared" si="2"/>
        <v>0</v>
      </c>
      <c r="AW10" s="157">
        <f t="shared" si="2"/>
        <v>0</v>
      </c>
      <c r="AX10" s="157">
        <f t="shared" si="2"/>
        <v>5680.8499999999995</v>
      </c>
      <c r="AY10" s="157">
        <f t="shared" si="2"/>
        <v>17250</v>
      </c>
      <c r="AZ10" s="157">
        <f t="shared" si="2"/>
        <v>0</v>
      </c>
      <c r="BA10" s="157">
        <f t="shared" si="2"/>
        <v>0</v>
      </c>
      <c r="BB10" s="157">
        <f t="shared" si="2"/>
        <v>0</v>
      </c>
      <c r="BC10" s="157">
        <f t="shared" si="2"/>
        <v>5004.4960000000001</v>
      </c>
      <c r="BD10" s="157">
        <f t="shared" si="2"/>
        <v>15050</v>
      </c>
      <c r="BE10" s="157">
        <f t="shared" si="2"/>
        <v>0</v>
      </c>
      <c r="BF10" s="157">
        <f t="shared" si="2"/>
        <v>0</v>
      </c>
      <c r="BG10" s="157">
        <f t="shared" si="2"/>
        <v>0</v>
      </c>
      <c r="BH10" s="157">
        <f t="shared" si="2"/>
        <v>5724.1090000000004</v>
      </c>
      <c r="BI10" s="157">
        <f t="shared" si="2"/>
        <v>14900</v>
      </c>
      <c r="BJ10" s="157">
        <f t="shared" si="2"/>
        <v>0</v>
      </c>
      <c r="BK10" s="157">
        <f t="shared" si="2"/>
        <v>0</v>
      </c>
      <c r="BL10" s="157">
        <f t="shared" si="2"/>
        <v>0</v>
      </c>
      <c r="BM10" s="157">
        <f>+BM18+BM23+BM27+BM31+BM35+BM40+BM46+BM53+BM59+BM65+BM69</f>
        <v>5616.1509999999998</v>
      </c>
      <c r="BN10" s="157">
        <f t="shared" si="2"/>
        <v>14300</v>
      </c>
      <c r="BO10" s="157">
        <f t="shared" si="2"/>
        <v>0</v>
      </c>
      <c r="BP10" s="157">
        <f t="shared" si="2"/>
        <v>0</v>
      </c>
      <c r="BQ10" s="157">
        <f t="shared" si="2"/>
        <v>0</v>
      </c>
      <c r="BR10" s="157">
        <f t="shared" si="2"/>
        <v>6140.915</v>
      </c>
      <c r="BS10" s="157">
        <f t="shared" ref="BS10:CX10" si="3">+BS18+BS23+BS27+BS31+BS35+BS40+BS46+BS53+BS59+BS65+BS69</f>
        <v>15200</v>
      </c>
      <c r="BT10" s="157">
        <f t="shared" si="3"/>
        <v>0</v>
      </c>
      <c r="BU10" s="157">
        <f t="shared" si="3"/>
        <v>0</v>
      </c>
      <c r="BV10" s="157">
        <f t="shared" si="3"/>
        <v>0</v>
      </c>
      <c r="BW10" s="157">
        <f t="shared" si="3"/>
        <v>6774.4510000000009</v>
      </c>
      <c r="BX10" s="157">
        <f t="shared" si="3"/>
        <v>18400</v>
      </c>
      <c r="BY10" s="157">
        <f t="shared" si="3"/>
        <v>0</v>
      </c>
      <c r="BZ10" s="157">
        <f t="shared" si="3"/>
        <v>0</v>
      </c>
      <c r="CA10" s="157">
        <f t="shared" si="3"/>
        <v>0</v>
      </c>
      <c r="CB10" s="157">
        <f t="shared" si="3"/>
        <v>7105.3549999999996</v>
      </c>
      <c r="CC10" s="157">
        <f t="shared" si="3"/>
        <v>18300</v>
      </c>
      <c r="CD10" s="157">
        <f t="shared" si="3"/>
        <v>0</v>
      </c>
      <c r="CE10" s="157">
        <f t="shared" si="3"/>
        <v>0</v>
      </c>
      <c r="CF10" s="157">
        <f t="shared" si="3"/>
        <v>0</v>
      </c>
      <c r="CG10" s="157">
        <f t="shared" si="3"/>
        <v>7089.8639999999996</v>
      </c>
      <c r="CH10" s="157">
        <f t="shared" si="3"/>
        <v>17800</v>
      </c>
      <c r="CI10" s="157">
        <f t="shared" si="3"/>
        <v>0</v>
      </c>
      <c r="CJ10" s="157">
        <f t="shared" si="3"/>
        <v>0</v>
      </c>
      <c r="CK10" s="157">
        <f t="shared" si="3"/>
        <v>0</v>
      </c>
      <c r="CL10" s="157">
        <f t="shared" si="3"/>
        <v>6117.183</v>
      </c>
      <c r="CM10" s="157">
        <f t="shared" si="3"/>
        <v>15150</v>
      </c>
      <c r="CN10" s="157">
        <f t="shared" si="3"/>
        <v>0</v>
      </c>
      <c r="CO10" s="157">
        <f t="shared" si="3"/>
        <v>0</v>
      </c>
      <c r="CP10" s="157">
        <f t="shared" si="3"/>
        <v>0</v>
      </c>
      <c r="CQ10" s="157">
        <f t="shared" si="3"/>
        <v>6946.8450000000003</v>
      </c>
      <c r="CR10" s="157">
        <f t="shared" si="3"/>
        <v>17450</v>
      </c>
      <c r="CS10" s="157">
        <f t="shared" si="3"/>
        <v>0</v>
      </c>
      <c r="CT10" s="157">
        <f t="shared" si="3"/>
        <v>0</v>
      </c>
      <c r="CU10" s="157">
        <f t="shared" si="3"/>
        <v>0</v>
      </c>
      <c r="CV10" s="157">
        <f t="shared" si="3"/>
        <v>6581.027</v>
      </c>
      <c r="CW10" s="157">
        <f t="shared" si="3"/>
        <v>16150</v>
      </c>
      <c r="CX10" s="157">
        <f t="shared" si="3"/>
        <v>0</v>
      </c>
      <c r="CY10" s="157">
        <f t="shared" ref="CY10:ED10" si="4">+CY18+CY23+CY27+CY31+CY35+CY40+CY46+CY53+CY59+CY65+CY69</f>
        <v>0</v>
      </c>
      <c r="CZ10" s="157">
        <f t="shared" si="4"/>
        <v>0</v>
      </c>
      <c r="DA10" s="157">
        <f t="shared" si="4"/>
        <v>6291.4349999999995</v>
      </c>
      <c r="DB10" s="157">
        <f t="shared" si="4"/>
        <v>14550</v>
      </c>
      <c r="DC10" s="157">
        <f t="shared" si="4"/>
        <v>0</v>
      </c>
      <c r="DD10" s="157">
        <f t="shared" si="4"/>
        <v>0</v>
      </c>
      <c r="DE10" s="157">
        <f t="shared" si="4"/>
        <v>0</v>
      </c>
      <c r="DF10" s="157">
        <f t="shared" si="4"/>
        <v>7008.14</v>
      </c>
      <c r="DG10" s="157">
        <f t="shared" si="4"/>
        <v>18500</v>
      </c>
      <c r="DH10" s="157">
        <f t="shared" si="4"/>
        <v>0</v>
      </c>
      <c r="DI10" s="157">
        <f t="shared" si="4"/>
        <v>0</v>
      </c>
      <c r="DJ10" s="157">
        <f t="shared" si="4"/>
        <v>0</v>
      </c>
      <c r="DK10" s="157">
        <f t="shared" si="4"/>
        <v>8287.9239999999991</v>
      </c>
      <c r="DL10" s="157">
        <f t="shared" si="4"/>
        <v>20170</v>
      </c>
      <c r="DM10" s="157">
        <f t="shared" si="4"/>
        <v>0</v>
      </c>
      <c r="DN10" s="157">
        <f t="shared" si="4"/>
        <v>0</v>
      </c>
      <c r="DO10" s="157">
        <f t="shared" si="4"/>
        <v>0</v>
      </c>
      <c r="DP10" s="157">
        <f t="shared" si="4"/>
        <v>11439.050999999999</v>
      </c>
      <c r="DQ10" s="157">
        <f t="shared" si="4"/>
        <v>22500</v>
      </c>
      <c r="DR10" s="157">
        <f t="shared" si="4"/>
        <v>0</v>
      </c>
      <c r="DS10" s="157">
        <f t="shared" si="4"/>
        <v>0</v>
      </c>
      <c r="DT10" s="157">
        <f t="shared" si="4"/>
        <v>0</v>
      </c>
      <c r="DU10" s="157">
        <f t="shared" si="4"/>
        <v>6907.4650000000001</v>
      </c>
      <c r="DV10" s="157">
        <f t="shared" si="4"/>
        <v>20950</v>
      </c>
      <c r="DW10" s="157">
        <f t="shared" si="4"/>
        <v>0</v>
      </c>
      <c r="DX10" s="157">
        <f t="shared" si="4"/>
        <v>0</v>
      </c>
      <c r="DY10" s="157">
        <f t="shared" si="4"/>
        <v>0</v>
      </c>
      <c r="DZ10" s="157">
        <f t="shared" si="4"/>
        <v>7104.79</v>
      </c>
      <c r="EA10" s="157">
        <f t="shared" si="4"/>
        <v>19550</v>
      </c>
      <c r="EB10" s="157">
        <f t="shared" si="4"/>
        <v>0</v>
      </c>
      <c r="EC10" s="157">
        <f t="shared" si="4"/>
        <v>0</v>
      </c>
      <c r="ED10" s="157">
        <f t="shared" si="4"/>
        <v>0</v>
      </c>
      <c r="EE10" s="157">
        <f t="shared" ref="EE10:EU10" si="5">+EE18+EE23+EE27+EE31+EE35+EE40+EE46+EE53+EE59+EE65+EE69</f>
        <v>6517.7669999999998</v>
      </c>
      <c r="EF10" s="157">
        <f t="shared" si="5"/>
        <v>18350</v>
      </c>
      <c r="EG10" s="157">
        <f t="shared" si="5"/>
        <v>0</v>
      </c>
      <c r="EH10" s="157">
        <f t="shared" si="5"/>
        <v>0</v>
      </c>
      <c r="EI10" s="157">
        <f t="shared" si="5"/>
        <v>0</v>
      </c>
      <c r="EJ10" s="157">
        <f t="shared" si="5"/>
        <v>7306.6539999999995</v>
      </c>
      <c r="EK10" s="157">
        <f t="shared" si="5"/>
        <v>21700</v>
      </c>
      <c r="EL10" s="157">
        <f t="shared" si="5"/>
        <v>0</v>
      </c>
      <c r="EM10" s="157">
        <f t="shared" si="5"/>
        <v>0</v>
      </c>
      <c r="EN10" s="157">
        <f t="shared" si="5"/>
        <v>0</v>
      </c>
      <c r="EO10" s="157">
        <f t="shared" si="5"/>
        <v>7344.335</v>
      </c>
      <c r="EP10" s="157">
        <f t="shared" si="5"/>
        <v>23750</v>
      </c>
      <c r="EQ10" s="157">
        <f t="shared" si="5"/>
        <v>0</v>
      </c>
      <c r="ER10" s="157">
        <f t="shared" si="5"/>
        <v>0</v>
      </c>
      <c r="ES10" s="157">
        <f t="shared" si="5"/>
        <v>0</v>
      </c>
      <c r="ET10" s="157">
        <f t="shared" si="5"/>
        <v>7987.6289999999999</v>
      </c>
      <c r="EU10" s="157">
        <f t="shared" si="5"/>
        <v>22400</v>
      </c>
      <c r="EV10" s="229">
        <f>+EV18+EV28+EV35+EV41+EV47+EV53+EV59+EV65+EV71+EV77+EV83+EV89</f>
        <v>0</v>
      </c>
      <c r="EW10" s="229">
        <f>SUM(EW5:EW9)</f>
        <v>196893.03700000001</v>
      </c>
      <c r="EX10" s="229">
        <f>SUM(EX5:EX9)</f>
        <v>538070</v>
      </c>
      <c r="EY10" s="425">
        <f t="shared" si="0"/>
        <v>2.7328035983314125</v>
      </c>
    </row>
    <row r="11" spans="1:155">
      <c r="A11" s="263"/>
      <c r="B11" s="226"/>
      <c r="C11" s="91"/>
      <c r="D11" s="159"/>
      <c r="E11" s="92"/>
      <c r="F11" s="92"/>
      <c r="G11" s="91"/>
      <c r="H11" s="91"/>
      <c r="I11" s="91"/>
      <c r="J11" s="92"/>
      <c r="K11" s="92"/>
      <c r="L11" s="21"/>
      <c r="M11" s="91"/>
      <c r="N11" s="91"/>
      <c r="O11" s="91"/>
      <c r="P11" s="91"/>
      <c r="Q11" s="91"/>
      <c r="R11" s="91"/>
      <c r="S11" s="91"/>
      <c r="T11" s="92"/>
      <c r="U11" s="92"/>
      <c r="V11" s="91"/>
      <c r="W11" s="91"/>
      <c r="X11" s="91"/>
      <c r="Y11" s="92"/>
      <c r="Z11" s="92"/>
      <c r="AA11" s="91"/>
      <c r="AB11" s="91"/>
      <c r="AC11" s="91"/>
      <c r="AD11" s="92"/>
      <c r="AE11" s="92"/>
      <c r="AF11" s="91"/>
      <c r="AG11" s="91"/>
      <c r="AH11" s="91"/>
      <c r="AI11" s="92"/>
      <c r="AJ11" s="92"/>
      <c r="AK11" s="91"/>
      <c r="AL11" s="91"/>
      <c r="AM11" s="91"/>
      <c r="AN11" s="92"/>
      <c r="AO11" s="92"/>
      <c r="AP11" s="91"/>
      <c r="AQ11" s="91"/>
      <c r="AR11" s="91"/>
      <c r="AS11" s="92"/>
      <c r="AT11" s="92"/>
      <c r="AU11" s="91"/>
      <c r="AV11" s="91"/>
      <c r="AW11" s="91"/>
      <c r="AX11" s="92"/>
      <c r="AY11" s="92"/>
      <c r="AZ11" s="91"/>
      <c r="BA11" s="91"/>
      <c r="BB11" s="91"/>
      <c r="BC11" s="92"/>
      <c r="BD11" s="92"/>
      <c r="BE11" s="91"/>
      <c r="BF11" s="91"/>
      <c r="BG11" s="91"/>
      <c r="BH11" s="92"/>
      <c r="BI11" s="92"/>
      <c r="BJ11" s="91"/>
      <c r="BK11" s="91"/>
      <c r="BL11" s="91"/>
      <c r="BM11" s="92"/>
      <c r="BN11" s="92"/>
      <c r="BO11" s="91"/>
      <c r="BP11" s="91"/>
      <c r="BQ11" s="91"/>
      <c r="BR11" s="92"/>
      <c r="BS11" s="92"/>
      <c r="BT11" s="91"/>
      <c r="BU11" s="91"/>
      <c r="BV11" s="91"/>
      <c r="BW11" s="92"/>
      <c r="BX11" s="92"/>
      <c r="BY11" s="91"/>
      <c r="BZ11" s="91"/>
      <c r="CA11" s="91"/>
      <c r="CB11" s="92"/>
      <c r="CC11" s="92"/>
      <c r="CD11" s="91"/>
      <c r="CE11" s="80"/>
      <c r="CF11" s="86"/>
      <c r="CG11" s="93"/>
      <c r="CH11" s="93"/>
      <c r="CI11" s="91"/>
      <c r="CJ11" s="91"/>
      <c r="CK11" s="91"/>
      <c r="CL11" s="92"/>
      <c r="CM11" s="92"/>
      <c r="CN11" s="91"/>
      <c r="CO11" s="91"/>
      <c r="CP11" s="91"/>
      <c r="CQ11" s="92"/>
      <c r="CR11" s="92"/>
      <c r="CS11" s="91"/>
      <c r="CT11" s="80"/>
      <c r="CU11" s="79"/>
      <c r="CV11" s="93"/>
      <c r="CW11" s="93"/>
      <c r="CX11" s="91"/>
      <c r="CY11" s="80"/>
      <c r="CZ11" s="91"/>
      <c r="DA11" s="92"/>
      <c r="DB11" s="92"/>
      <c r="DC11" s="91"/>
      <c r="DD11" s="80"/>
      <c r="DE11" s="91"/>
      <c r="DF11" s="92"/>
      <c r="DG11" s="92"/>
      <c r="DH11" s="91"/>
      <c r="DI11" s="80"/>
      <c r="DJ11" s="86"/>
      <c r="DK11" s="93"/>
      <c r="DL11" s="93"/>
      <c r="DM11" s="91"/>
      <c r="DN11" s="80"/>
      <c r="DO11" s="86"/>
      <c r="DP11" s="93"/>
      <c r="DQ11" s="93"/>
      <c r="DR11" s="91"/>
      <c r="DS11" s="80"/>
      <c r="DT11" s="86"/>
      <c r="DU11" s="93"/>
      <c r="DV11" s="93"/>
      <c r="DW11" s="91"/>
      <c r="DX11" s="80"/>
      <c r="DY11" s="86"/>
      <c r="DZ11" s="93"/>
      <c r="EA11" s="93"/>
      <c r="EB11" s="91"/>
      <c r="EC11" s="80"/>
      <c r="ED11" s="86"/>
      <c r="EE11" s="93"/>
      <c r="EF11" s="93"/>
      <c r="EG11" s="91"/>
      <c r="EH11" s="80"/>
      <c r="EI11" s="86"/>
      <c r="EJ11" s="93"/>
      <c r="EK11" s="93"/>
      <c r="EL11" s="91"/>
      <c r="EM11" s="80"/>
      <c r="EN11" s="86"/>
      <c r="EO11" s="93"/>
      <c r="EP11" s="93"/>
      <c r="EQ11" s="91"/>
      <c r="ER11" s="80"/>
      <c r="ES11" s="86"/>
      <c r="ET11" s="93"/>
      <c r="EU11" s="93"/>
      <c r="EY11" s="425"/>
    </row>
    <row r="12" spans="1:155">
      <c r="A12" s="259">
        <v>1</v>
      </c>
      <c r="B12" s="272" t="s">
        <v>44</v>
      </c>
      <c r="C12" s="80" t="s">
        <v>38</v>
      </c>
      <c r="D12" s="74"/>
      <c r="E12" s="74"/>
      <c r="F12" s="75"/>
      <c r="G12" s="80"/>
      <c r="H12" s="80" t="s">
        <v>38</v>
      </c>
      <c r="I12" s="75"/>
      <c r="J12" s="75"/>
      <c r="K12" s="75"/>
      <c r="L12" s="109"/>
      <c r="M12" s="80" t="s">
        <v>38</v>
      </c>
      <c r="N12" s="135"/>
      <c r="O12" s="135"/>
      <c r="P12" s="135"/>
      <c r="Q12" s="80"/>
      <c r="R12" s="80" t="s">
        <v>38</v>
      </c>
      <c r="S12" s="94"/>
      <c r="T12" s="79"/>
      <c r="U12" s="75"/>
      <c r="V12" s="80"/>
      <c r="W12" s="80" t="s">
        <v>38</v>
      </c>
      <c r="X12" s="79"/>
      <c r="Y12" s="79"/>
      <c r="Z12" s="75"/>
      <c r="AA12" s="80"/>
      <c r="AB12" s="80" t="s">
        <v>38</v>
      </c>
      <c r="AC12" s="94" t="s">
        <v>453</v>
      </c>
      <c r="AD12" s="79">
        <v>606</v>
      </c>
      <c r="AE12" s="75">
        <v>1000</v>
      </c>
      <c r="AF12" s="80"/>
      <c r="AG12" s="80" t="s">
        <v>38</v>
      </c>
      <c r="AH12" s="94" t="s">
        <v>456</v>
      </c>
      <c r="AI12" s="79">
        <v>304</v>
      </c>
      <c r="AJ12" s="75">
        <v>500</v>
      </c>
      <c r="AK12" s="80"/>
      <c r="AL12" s="80" t="s">
        <v>38</v>
      </c>
      <c r="AM12" s="94" t="s">
        <v>459</v>
      </c>
      <c r="AN12" s="79">
        <v>448</v>
      </c>
      <c r="AO12" s="75">
        <v>600</v>
      </c>
      <c r="AP12" s="80"/>
      <c r="AQ12" s="80" t="s">
        <v>38</v>
      </c>
      <c r="AR12" s="94" t="s">
        <v>462</v>
      </c>
      <c r="AS12" s="79">
        <v>443</v>
      </c>
      <c r="AT12" s="75">
        <v>600</v>
      </c>
      <c r="AU12" s="80"/>
      <c r="AV12" s="80" t="s">
        <v>38</v>
      </c>
      <c r="AW12" s="79" t="s">
        <v>464</v>
      </c>
      <c r="AX12" s="79">
        <v>599</v>
      </c>
      <c r="AY12" s="75">
        <v>1000</v>
      </c>
      <c r="AZ12" s="80"/>
      <c r="BA12" s="80" t="s">
        <v>38</v>
      </c>
      <c r="BB12" s="350" t="s">
        <v>466</v>
      </c>
      <c r="BC12" s="79">
        <v>379</v>
      </c>
      <c r="BD12" s="75">
        <v>600</v>
      </c>
      <c r="BE12" s="80"/>
      <c r="BF12" s="80" t="s">
        <v>38</v>
      </c>
      <c r="BG12" s="94" t="s">
        <v>468</v>
      </c>
      <c r="BH12" s="79">
        <v>421</v>
      </c>
      <c r="BI12" s="75">
        <v>600</v>
      </c>
      <c r="BJ12" s="80"/>
      <c r="BK12" s="80" t="s">
        <v>38</v>
      </c>
      <c r="BL12" s="94" t="s">
        <v>471</v>
      </c>
      <c r="BM12" s="79">
        <v>407</v>
      </c>
      <c r="BN12" s="75">
        <v>500</v>
      </c>
      <c r="BO12" s="80"/>
      <c r="BP12" s="80" t="s">
        <v>38</v>
      </c>
      <c r="BQ12" s="94" t="s">
        <v>474</v>
      </c>
      <c r="BR12" s="79">
        <v>417</v>
      </c>
      <c r="BS12" s="75">
        <v>600</v>
      </c>
      <c r="BT12" s="80"/>
      <c r="BU12" s="80" t="s">
        <v>38</v>
      </c>
      <c r="BV12" s="94" t="s">
        <v>478</v>
      </c>
      <c r="BW12" s="79">
        <v>462</v>
      </c>
      <c r="BX12" s="75">
        <v>600</v>
      </c>
      <c r="BY12" s="80"/>
      <c r="BZ12" s="80" t="s">
        <v>38</v>
      </c>
      <c r="CA12" s="94" t="s">
        <v>480</v>
      </c>
      <c r="CB12" s="79">
        <v>429</v>
      </c>
      <c r="CC12" s="75">
        <v>600</v>
      </c>
      <c r="CD12" s="80"/>
      <c r="CE12" s="80" t="s">
        <v>38</v>
      </c>
      <c r="CF12" s="94" t="s">
        <v>482</v>
      </c>
      <c r="CG12" s="79">
        <v>477</v>
      </c>
      <c r="CH12" s="75">
        <v>700</v>
      </c>
      <c r="CI12" s="80"/>
      <c r="CJ12" s="80" t="s">
        <v>38</v>
      </c>
      <c r="CK12" s="94" t="s">
        <v>485</v>
      </c>
      <c r="CL12" s="79">
        <v>479</v>
      </c>
      <c r="CM12" s="75">
        <v>700</v>
      </c>
      <c r="CN12" s="80"/>
      <c r="CO12" s="80" t="s">
        <v>38</v>
      </c>
      <c r="CP12" s="94" t="s">
        <v>487</v>
      </c>
      <c r="CQ12" s="79">
        <v>449</v>
      </c>
      <c r="CR12" s="75">
        <v>800</v>
      </c>
      <c r="CS12" s="80"/>
      <c r="CT12" s="80" t="s">
        <v>38</v>
      </c>
      <c r="CU12" s="94" t="s">
        <v>490</v>
      </c>
      <c r="CV12" s="79">
        <v>588</v>
      </c>
      <c r="CW12" s="75">
        <v>800</v>
      </c>
      <c r="CX12" s="80"/>
      <c r="CY12" s="80" t="s">
        <v>38</v>
      </c>
      <c r="CZ12" s="94" t="s">
        <v>492</v>
      </c>
      <c r="DA12" s="79">
        <v>583</v>
      </c>
      <c r="DB12" s="75">
        <v>800</v>
      </c>
      <c r="DC12" s="80"/>
      <c r="DD12" s="80" t="s">
        <v>38</v>
      </c>
      <c r="DE12" s="94" t="s">
        <v>495</v>
      </c>
      <c r="DF12" s="79">
        <v>566</v>
      </c>
      <c r="DG12" s="75">
        <v>800</v>
      </c>
      <c r="DH12" s="80"/>
      <c r="DI12" s="80" t="s">
        <v>38</v>
      </c>
      <c r="DJ12" s="94" t="s">
        <v>497</v>
      </c>
      <c r="DK12" s="79">
        <v>466</v>
      </c>
      <c r="DL12" s="75">
        <v>700</v>
      </c>
      <c r="DM12" s="80"/>
      <c r="DN12" s="80" t="s">
        <v>38</v>
      </c>
      <c r="DO12" s="94" t="s">
        <v>499</v>
      </c>
      <c r="DP12" s="79">
        <v>675</v>
      </c>
      <c r="DQ12" s="75">
        <v>1000</v>
      </c>
      <c r="DR12" s="80"/>
      <c r="DS12" s="80" t="s">
        <v>38</v>
      </c>
      <c r="DT12" s="94" t="s">
        <v>500</v>
      </c>
      <c r="DU12" s="79">
        <v>645</v>
      </c>
      <c r="DV12" s="75">
        <v>900</v>
      </c>
      <c r="DW12" s="80"/>
      <c r="DX12" s="80" t="s">
        <v>38</v>
      </c>
      <c r="DY12" s="94" t="s">
        <v>501</v>
      </c>
      <c r="DZ12" s="79">
        <v>411</v>
      </c>
      <c r="EA12" s="75">
        <v>600</v>
      </c>
      <c r="EB12" s="80"/>
      <c r="EC12" s="80" t="s">
        <v>38</v>
      </c>
      <c r="ED12" s="94" t="s">
        <v>502</v>
      </c>
      <c r="EE12" s="79">
        <v>453</v>
      </c>
      <c r="EF12" s="75">
        <v>700</v>
      </c>
      <c r="EG12" s="80"/>
      <c r="EH12" s="80" t="s">
        <v>38</v>
      </c>
      <c r="EI12" s="94" t="s">
        <v>503</v>
      </c>
      <c r="EJ12" s="79">
        <v>241</v>
      </c>
      <c r="EK12" s="75">
        <v>350</v>
      </c>
      <c r="EL12" s="80"/>
      <c r="EM12" s="80" t="s">
        <v>38</v>
      </c>
      <c r="EN12" s="94" t="s">
        <v>505</v>
      </c>
      <c r="EO12" s="79">
        <v>483</v>
      </c>
      <c r="EP12" s="75">
        <v>700</v>
      </c>
      <c r="EQ12" s="80"/>
      <c r="ER12" s="80" t="s">
        <v>38</v>
      </c>
      <c r="ES12" s="94" t="s">
        <v>506</v>
      </c>
      <c r="ET12" s="79">
        <v>505</v>
      </c>
      <c r="EU12" s="75">
        <v>700</v>
      </c>
      <c r="EY12" s="425"/>
    </row>
    <row r="13" spans="1:155">
      <c r="A13" s="226"/>
      <c r="B13" s="226"/>
      <c r="C13" s="78" t="s">
        <v>39</v>
      </c>
      <c r="D13" s="77" t="s">
        <v>563</v>
      </c>
      <c r="E13" s="74">
        <v>453</v>
      </c>
      <c r="F13" s="75">
        <v>1500</v>
      </c>
      <c r="G13" s="80"/>
      <c r="H13" s="78" t="s">
        <v>39</v>
      </c>
      <c r="I13" s="95" t="s">
        <v>443</v>
      </c>
      <c r="J13" s="94">
        <v>241</v>
      </c>
      <c r="K13" s="94">
        <v>500</v>
      </c>
      <c r="L13" s="109"/>
      <c r="M13" s="78" t="s">
        <v>39</v>
      </c>
      <c r="N13" s="94" t="s">
        <v>446</v>
      </c>
      <c r="O13" s="79">
        <v>273</v>
      </c>
      <c r="P13" s="75">
        <v>500</v>
      </c>
      <c r="Q13" s="80"/>
      <c r="R13" s="80" t="s">
        <v>39</v>
      </c>
      <c r="S13" s="94" t="s">
        <v>449</v>
      </c>
      <c r="T13" s="79">
        <v>505</v>
      </c>
      <c r="U13" s="75">
        <v>1000</v>
      </c>
      <c r="V13" s="80"/>
      <c r="W13" s="78" t="s">
        <v>39</v>
      </c>
      <c r="X13" s="78" t="s">
        <v>452</v>
      </c>
      <c r="Y13" s="79">
        <v>488</v>
      </c>
      <c r="Z13" s="75">
        <v>1000</v>
      </c>
      <c r="AA13" s="80"/>
      <c r="AB13" s="78" t="s">
        <v>45</v>
      </c>
      <c r="AC13" s="79" t="s">
        <v>454</v>
      </c>
      <c r="AD13" s="79">
        <v>458</v>
      </c>
      <c r="AE13" s="75">
        <v>900</v>
      </c>
      <c r="AF13" s="80"/>
      <c r="AG13" s="78" t="s">
        <v>39</v>
      </c>
      <c r="AH13" s="78" t="s">
        <v>457</v>
      </c>
      <c r="AI13" s="79">
        <v>363</v>
      </c>
      <c r="AJ13" s="75">
        <v>700</v>
      </c>
      <c r="AK13" s="80"/>
      <c r="AL13" s="78" t="s">
        <v>39</v>
      </c>
      <c r="AM13" s="94" t="s">
        <v>460</v>
      </c>
      <c r="AN13" s="79">
        <v>626</v>
      </c>
      <c r="AO13" s="75">
        <v>1000</v>
      </c>
      <c r="AP13" s="80"/>
      <c r="AQ13" s="80" t="s">
        <v>39</v>
      </c>
      <c r="AR13" s="94" t="s">
        <v>564</v>
      </c>
      <c r="AS13" s="79">
        <v>365</v>
      </c>
      <c r="AT13" s="75">
        <v>700</v>
      </c>
      <c r="AU13" s="80"/>
      <c r="AV13" s="80" t="s">
        <v>39</v>
      </c>
      <c r="AW13" s="94"/>
      <c r="AX13" s="79"/>
      <c r="AY13" s="75"/>
      <c r="AZ13" s="80"/>
      <c r="BA13" s="78" t="s">
        <v>39</v>
      </c>
      <c r="BB13" s="79"/>
      <c r="BC13" s="79"/>
      <c r="BD13" s="75"/>
      <c r="BE13" s="80"/>
      <c r="BF13" s="78" t="s">
        <v>39</v>
      </c>
      <c r="BG13" s="94" t="s">
        <v>469</v>
      </c>
      <c r="BH13" s="79">
        <v>606</v>
      </c>
      <c r="BI13" s="75">
        <v>1300</v>
      </c>
      <c r="BJ13" s="80"/>
      <c r="BK13" s="78" t="s">
        <v>39</v>
      </c>
      <c r="BL13" s="94" t="s">
        <v>472</v>
      </c>
      <c r="BM13" s="79">
        <v>304</v>
      </c>
      <c r="BN13" s="75">
        <v>700</v>
      </c>
      <c r="BO13" s="80"/>
      <c r="BP13" s="78" t="s">
        <v>39</v>
      </c>
      <c r="BQ13" s="94" t="s">
        <v>475</v>
      </c>
      <c r="BR13" s="79">
        <v>448</v>
      </c>
      <c r="BS13" s="75">
        <v>900</v>
      </c>
      <c r="BT13" s="80"/>
      <c r="BU13" s="78" t="s">
        <v>39</v>
      </c>
      <c r="BV13" s="94" t="s">
        <v>479</v>
      </c>
      <c r="BW13" s="79">
        <v>443</v>
      </c>
      <c r="BX13" s="75">
        <v>900</v>
      </c>
      <c r="BY13" s="80"/>
      <c r="BZ13" s="78" t="s">
        <v>39</v>
      </c>
      <c r="CA13" s="94" t="s">
        <v>481</v>
      </c>
      <c r="CB13" s="79">
        <v>599</v>
      </c>
      <c r="CC13" s="75">
        <v>1200</v>
      </c>
      <c r="CD13" s="80"/>
      <c r="CE13" s="80" t="s">
        <v>39</v>
      </c>
      <c r="CF13" s="94" t="s">
        <v>483</v>
      </c>
      <c r="CG13" s="79">
        <v>379</v>
      </c>
      <c r="CH13" s="75">
        <v>800</v>
      </c>
      <c r="CI13" s="80"/>
      <c r="CJ13" s="78" t="s">
        <v>39</v>
      </c>
      <c r="CK13" s="94" t="s">
        <v>468</v>
      </c>
      <c r="CL13" s="79">
        <v>421</v>
      </c>
      <c r="CM13" s="75">
        <v>900</v>
      </c>
      <c r="CN13" s="80"/>
      <c r="CO13" s="78" t="s">
        <v>39</v>
      </c>
      <c r="CP13" s="94" t="s">
        <v>488</v>
      </c>
      <c r="CQ13" s="79">
        <v>407</v>
      </c>
      <c r="CR13" s="75">
        <v>900</v>
      </c>
      <c r="CS13" s="80"/>
      <c r="CT13" s="78" t="s">
        <v>39</v>
      </c>
      <c r="CU13" s="94" t="s">
        <v>474</v>
      </c>
      <c r="CV13" s="79">
        <v>417</v>
      </c>
      <c r="CW13" s="75">
        <v>900</v>
      </c>
      <c r="CX13" s="80"/>
      <c r="CY13" s="78" t="s">
        <v>39</v>
      </c>
      <c r="CZ13" s="94" t="s">
        <v>493</v>
      </c>
      <c r="DA13" s="79">
        <v>462</v>
      </c>
      <c r="DB13" s="75">
        <v>900</v>
      </c>
      <c r="DC13" s="80"/>
      <c r="DD13" s="78" t="s">
        <v>39</v>
      </c>
      <c r="DE13" s="94" t="s">
        <v>496</v>
      </c>
      <c r="DF13" s="79">
        <v>429</v>
      </c>
      <c r="DG13" s="75">
        <v>800</v>
      </c>
      <c r="DH13" s="80"/>
      <c r="DI13" s="78" t="s">
        <v>39</v>
      </c>
      <c r="DJ13" s="94" t="s">
        <v>482</v>
      </c>
      <c r="DK13" s="79">
        <v>477</v>
      </c>
      <c r="DL13" s="75">
        <v>1000</v>
      </c>
      <c r="DM13" s="80"/>
      <c r="DN13" s="78" t="s">
        <v>39</v>
      </c>
      <c r="DO13" s="94" t="s">
        <v>485</v>
      </c>
      <c r="DP13" s="79">
        <v>479</v>
      </c>
      <c r="DQ13" s="75">
        <v>900</v>
      </c>
      <c r="DR13" s="80"/>
      <c r="DS13" s="78" t="s">
        <v>39</v>
      </c>
      <c r="DT13" s="94" t="s">
        <v>487</v>
      </c>
      <c r="DU13" s="79">
        <v>449</v>
      </c>
      <c r="DV13" s="75">
        <v>900</v>
      </c>
      <c r="DW13" s="80"/>
      <c r="DX13" s="78" t="s">
        <v>39</v>
      </c>
      <c r="DY13" s="94" t="s">
        <v>490</v>
      </c>
      <c r="DZ13" s="79">
        <v>588</v>
      </c>
      <c r="EA13" s="75">
        <v>1200</v>
      </c>
      <c r="EB13" s="80"/>
      <c r="EC13" s="78" t="s">
        <v>39</v>
      </c>
      <c r="ED13" s="94" t="s">
        <v>492</v>
      </c>
      <c r="EE13" s="79">
        <v>583</v>
      </c>
      <c r="EF13" s="75">
        <v>1200</v>
      </c>
      <c r="EG13" s="80"/>
      <c r="EH13" s="78" t="s">
        <v>38</v>
      </c>
      <c r="EI13" s="94" t="s">
        <v>504</v>
      </c>
      <c r="EJ13" s="79">
        <v>273</v>
      </c>
      <c r="EK13" s="75">
        <v>350</v>
      </c>
      <c r="EL13" s="80"/>
      <c r="EM13" s="78" t="s">
        <v>39</v>
      </c>
      <c r="EN13" s="94" t="s">
        <v>497</v>
      </c>
      <c r="EO13" s="79">
        <v>466</v>
      </c>
      <c r="EP13" s="75">
        <v>1000</v>
      </c>
      <c r="EQ13" s="80"/>
      <c r="ER13" s="80" t="s">
        <v>39</v>
      </c>
      <c r="ES13" s="94" t="s">
        <v>499</v>
      </c>
      <c r="ET13" s="79">
        <v>675</v>
      </c>
      <c r="EU13" s="75">
        <v>1400</v>
      </c>
    </row>
    <row r="14" spans="1:155">
      <c r="A14" s="259"/>
      <c r="B14" s="226"/>
      <c r="C14" s="78" t="s">
        <v>96</v>
      </c>
      <c r="D14" s="77" t="s">
        <v>442</v>
      </c>
      <c r="E14" s="74">
        <v>417</v>
      </c>
      <c r="F14" s="75">
        <v>2000</v>
      </c>
      <c r="G14" s="80"/>
      <c r="H14" s="78" t="s">
        <v>96</v>
      </c>
      <c r="I14" s="95" t="s">
        <v>444</v>
      </c>
      <c r="J14" s="94">
        <v>229</v>
      </c>
      <c r="K14" s="94">
        <v>800</v>
      </c>
      <c r="L14" s="109"/>
      <c r="M14" s="78" t="s">
        <v>39</v>
      </c>
      <c r="N14" s="78" t="s">
        <v>447</v>
      </c>
      <c r="O14" s="79">
        <v>483</v>
      </c>
      <c r="P14" s="75">
        <v>1000</v>
      </c>
      <c r="Q14" s="80"/>
      <c r="R14" s="78" t="s">
        <v>96</v>
      </c>
      <c r="S14" s="78" t="s">
        <v>450</v>
      </c>
      <c r="T14" s="79">
        <v>479</v>
      </c>
      <c r="U14" s="75">
        <v>2000</v>
      </c>
      <c r="V14" s="80"/>
      <c r="W14" s="78" t="s">
        <v>96</v>
      </c>
      <c r="X14" s="78" t="s">
        <v>451</v>
      </c>
      <c r="Y14" s="79">
        <v>449</v>
      </c>
      <c r="Z14" s="75">
        <v>2000</v>
      </c>
      <c r="AA14" s="80"/>
      <c r="AB14" s="78" t="s">
        <v>96</v>
      </c>
      <c r="AC14" s="78" t="s">
        <v>455</v>
      </c>
      <c r="AD14" s="75">
        <v>588</v>
      </c>
      <c r="AE14" s="75">
        <v>2400</v>
      </c>
      <c r="AF14" s="80"/>
      <c r="AG14" s="78" t="s">
        <v>96</v>
      </c>
      <c r="AH14" s="78" t="s">
        <v>458</v>
      </c>
      <c r="AI14" s="79">
        <v>583</v>
      </c>
      <c r="AJ14" s="75">
        <v>2300</v>
      </c>
      <c r="AK14" s="80"/>
      <c r="AL14" s="78" t="s">
        <v>96</v>
      </c>
      <c r="AM14" s="95" t="s">
        <v>461</v>
      </c>
      <c r="AN14" s="79">
        <v>566</v>
      </c>
      <c r="AO14" s="75">
        <v>2300</v>
      </c>
      <c r="AP14" s="80"/>
      <c r="AQ14" s="78" t="s">
        <v>96</v>
      </c>
      <c r="AR14" s="94" t="s">
        <v>463</v>
      </c>
      <c r="AS14" s="79">
        <v>466</v>
      </c>
      <c r="AT14" s="75">
        <v>2000</v>
      </c>
      <c r="AU14" s="80"/>
      <c r="AV14" s="78" t="s">
        <v>96</v>
      </c>
      <c r="AW14" s="94" t="s">
        <v>465</v>
      </c>
      <c r="AX14" s="79">
        <v>675</v>
      </c>
      <c r="AY14" s="75">
        <v>2800</v>
      </c>
      <c r="AZ14" s="80"/>
      <c r="BA14" s="78" t="s">
        <v>96</v>
      </c>
      <c r="BB14" s="95" t="s">
        <v>467</v>
      </c>
      <c r="BC14" s="79">
        <v>645</v>
      </c>
      <c r="BD14" s="75">
        <v>2500</v>
      </c>
      <c r="BE14" s="80"/>
      <c r="BF14" s="78" t="s">
        <v>96</v>
      </c>
      <c r="BG14" s="95" t="s">
        <v>470</v>
      </c>
      <c r="BH14" s="79">
        <v>411</v>
      </c>
      <c r="BI14" s="75">
        <v>1800</v>
      </c>
      <c r="BJ14" s="80"/>
      <c r="BK14" s="78" t="s">
        <v>96</v>
      </c>
      <c r="BL14" s="94" t="s">
        <v>473</v>
      </c>
      <c r="BM14" s="79">
        <v>453</v>
      </c>
      <c r="BN14" s="75">
        <v>2000</v>
      </c>
      <c r="BO14" s="80"/>
      <c r="BP14" s="78" t="s">
        <v>96</v>
      </c>
      <c r="BQ14" s="94" t="s">
        <v>476</v>
      </c>
      <c r="BR14" s="79">
        <v>241</v>
      </c>
      <c r="BS14" s="75">
        <v>1000</v>
      </c>
      <c r="BT14" s="80"/>
      <c r="BU14" s="78" t="s">
        <v>96</v>
      </c>
      <c r="BV14" s="94" t="s">
        <v>565</v>
      </c>
      <c r="BW14" s="79">
        <v>483</v>
      </c>
      <c r="BX14" s="75">
        <v>2000</v>
      </c>
      <c r="BY14" s="80"/>
      <c r="BZ14" s="78" t="s">
        <v>96</v>
      </c>
      <c r="CA14" s="94" t="s">
        <v>449</v>
      </c>
      <c r="CB14" s="79">
        <v>505</v>
      </c>
      <c r="CC14" s="75">
        <v>2000</v>
      </c>
      <c r="CD14" s="80"/>
      <c r="CE14" s="78" t="s">
        <v>96</v>
      </c>
      <c r="CF14" s="95" t="s">
        <v>484</v>
      </c>
      <c r="CG14" s="79">
        <v>488</v>
      </c>
      <c r="CH14" s="75">
        <v>1800</v>
      </c>
      <c r="CI14" s="80"/>
      <c r="CJ14" s="78" t="s">
        <v>96</v>
      </c>
      <c r="CK14" s="95" t="s">
        <v>486</v>
      </c>
      <c r="CL14" s="79">
        <v>458</v>
      </c>
      <c r="CM14" s="75">
        <v>1700</v>
      </c>
      <c r="CN14" s="80"/>
      <c r="CO14" s="78" t="s">
        <v>96</v>
      </c>
      <c r="CP14" s="94" t="s">
        <v>489</v>
      </c>
      <c r="CQ14" s="79">
        <v>363</v>
      </c>
      <c r="CR14" s="75">
        <v>1300</v>
      </c>
      <c r="CS14" s="80"/>
      <c r="CT14" s="78" t="s">
        <v>96</v>
      </c>
      <c r="CU14" s="94" t="s">
        <v>491</v>
      </c>
      <c r="CV14" s="79">
        <v>626</v>
      </c>
      <c r="CW14" s="75">
        <v>2400</v>
      </c>
      <c r="CX14" s="80"/>
      <c r="CY14" s="78" t="s">
        <v>96</v>
      </c>
      <c r="CZ14" s="94" t="s">
        <v>494</v>
      </c>
      <c r="DA14" s="79">
        <v>365</v>
      </c>
      <c r="DB14" s="75">
        <v>1400</v>
      </c>
      <c r="DC14" s="80"/>
      <c r="DD14" s="78" t="s">
        <v>96</v>
      </c>
      <c r="DE14" s="94" t="s">
        <v>469</v>
      </c>
      <c r="DF14" s="79">
        <v>606</v>
      </c>
      <c r="DG14" s="75">
        <v>2500</v>
      </c>
      <c r="DH14" s="80"/>
      <c r="DI14" s="78" t="s">
        <v>96</v>
      </c>
      <c r="DJ14" s="94" t="s">
        <v>498</v>
      </c>
      <c r="DK14" s="79">
        <v>304</v>
      </c>
      <c r="DL14" s="75">
        <v>1500</v>
      </c>
      <c r="DM14" s="80"/>
      <c r="DN14" s="78" t="s">
        <v>96</v>
      </c>
      <c r="DO14" s="94" t="s">
        <v>475</v>
      </c>
      <c r="DP14" s="79">
        <v>448</v>
      </c>
      <c r="DQ14" s="75">
        <v>1700</v>
      </c>
      <c r="DR14" s="80"/>
      <c r="DS14" s="78" t="s">
        <v>96</v>
      </c>
      <c r="DT14" s="94" t="s">
        <v>479</v>
      </c>
      <c r="DU14" s="79">
        <v>443</v>
      </c>
      <c r="DV14" s="75">
        <v>1700</v>
      </c>
      <c r="DW14" s="80"/>
      <c r="DX14" s="78" t="s">
        <v>96</v>
      </c>
      <c r="DY14" s="94" t="s">
        <v>464</v>
      </c>
      <c r="DZ14" s="79">
        <v>599</v>
      </c>
      <c r="EA14" s="75">
        <v>2400</v>
      </c>
      <c r="EB14" s="80"/>
      <c r="EC14" s="78" t="s">
        <v>96</v>
      </c>
      <c r="ED14" s="79" t="s">
        <v>483</v>
      </c>
      <c r="EE14" s="79">
        <v>379</v>
      </c>
      <c r="EF14" s="75">
        <v>1500</v>
      </c>
      <c r="EG14" s="80"/>
      <c r="EH14" s="78" t="s">
        <v>39</v>
      </c>
      <c r="EI14" s="94" t="s">
        <v>495</v>
      </c>
      <c r="EJ14" s="79">
        <v>566</v>
      </c>
      <c r="EK14" s="75">
        <v>1200</v>
      </c>
      <c r="EL14" s="80"/>
      <c r="EM14" s="78" t="s">
        <v>96</v>
      </c>
      <c r="EN14" s="94" t="s">
        <v>488</v>
      </c>
      <c r="EO14" s="79">
        <v>407</v>
      </c>
      <c r="EP14" s="75">
        <v>1500</v>
      </c>
      <c r="EQ14" s="80"/>
      <c r="ER14" s="78" t="s">
        <v>96</v>
      </c>
      <c r="ES14" s="94" t="s">
        <v>474</v>
      </c>
      <c r="ET14" s="79">
        <v>417</v>
      </c>
      <c r="EU14" s="75">
        <v>1700</v>
      </c>
    </row>
    <row r="15" spans="1:155">
      <c r="A15" s="226"/>
      <c r="B15" s="226"/>
      <c r="C15" s="78"/>
      <c r="D15" s="162"/>
      <c r="E15" s="74"/>
      <c r="F15" s="75"/>
      <c r="G15" s="80"/>
      <c r="H15" s="78" t="s">
        <v>96</v>
      </c>
      <c r="I15" s="94" t="s">
        <v>445</v>
      </c>
      <c r="J15" s="94">
        <v>462</v>
      </c>
      <c r="K15" s="94">
        <v>1800</v>
      </c>
      <c r="L15" s="109"/>
      <c r="M15" s="78" t="s">
        <v>96</v>
      </c>
      <c r="N15" s="94" t="s">
        <v>448</v>
      </c>
      <c r="O15" s="79">
        <v>477</v>
      </c>
      <c r="P15" s="75">
        <v>2000</v>
      </c>
      <c r="Q15" s="80"/>
      <c r="S15" s="79"/>
      <c r="T15" s="79"/>
      <c r="U15" s="75"/>
      <c r="V15" s="80"/>
      <c r="W15" s="78" t="s">
        <v>96</v>
      </c>
      <c r="X15" s="78"/>
      <c r="Y15" s="79"/>
      <c r="Z15" s="75"/>
      <c r="AA15" s="80"/>
      <c r="AB15" s="78"/>
      <c r="AC15" s="78"/>
      <c r="AD15" s="75"/>
      <c r="AE15" s="75"/>
      <c r="AF15" s="80"/>
      <c r="AG15" s="78"/>
      <c r="AH15" s="78"/>
      <c r="AI15" s="79"/>
      <c r="AJ15" s="75"/>
      <c r="AK15" s="80"/>
      <c r="AL15" s="80"/>
      <c r="AM15" s="78"/>
      <c r="AN15" s="79"/>
      <c r="AO15" s="75"/>
      <c r="AP15" s="80"/>
      <c r="AQ15" s="78"/>
      <c r="AR15" s="78"/>
      <c r="AS15" s="79"/>
      <c r="AT15" s="75"/>
      <c r="AU15" s="80"/>
      <c r="AV15" s="80"/>
      <c r="AW15" s="78"/>
      <c r="AX15" s="79"/>
      <c r="AY15" s="75"/>
      <c r="AZ15" s="80"/>
      <c r="BA15" s="80"/>
      <c r="BB15" s="78"/>
      <c r="BC15" s="79"/>
      <c r="BD15" s="75"/>
      <c r="BE15" s="80"/>
      <c r="BF15" s="80"/>
      <c r="BG15" s="95"/>
      <c r="BH15" s="79"/>
      <c r="BI15" s="75"/>
      <c r="BJ15" s="80"/>
      <c r="BK15" s="78"/>
      <c r="BL15" s="94"/>
      <c r="BM15" s="79"/>
      <c r="BN15" s="75"/>
      <c r="BO15" s="80"/>
      <c r="BP15" s="78" t="s">
        <v>96</v>
      </c>
      <c r="BQ15" s="94" t="s">
        <v>477</v>
      </c>
      <c r="BR15" s="79">
        <v>273</v>
      </c>
      <c r="BS15" s="75">
        <v>1000</v>
      </c>
      <c r="BT15" s="80"/>
      <c r="BU15" s="78"/>
      <c r="BV15" s="95"/>
      <c r="BW15" s="79"/>
      <c r="BX15" s="75"/>
      <c r="BY15" s="80"/>
      <c r="BZ15" s="78"/>
      <c r="CA15" s="94"/>
      <c r="CB15" s="79"/>
      <c r="CC15" s="75"/>
      <c r="CD15" s="80"/>
      <c r="CE15" s="78"/>
      <c r="CF15" s="95"/>
      <c r="CG15" s="79"/>
      <c r="CH15" s="75"/>
      <c r="CI15" s="80"/>
      <c r="CJ15" s="80"/>
      <c r="CK15" s="78"/>
      <c r="CL15" s="79"/>
      <c r="CM15" s="75"/>
      <c r="CN15" s="80"/>
      <c r="CO15" s="78"/>
      <c r="CP15" s="94"/>
      <c r="CQ15" s="79"/>
      <c r="CR15" s="75"/>
      <c r="CS15" s="80"/>
      <c r="CT15" s="78"/>
      <c r="CU15" s="95"/>
      <c r="CV15" s="79"/>
      <c r="CW15" s="75"/>
      <c r="CX15" s="80"/>
      <c r="CY15" s="78"/>
      <c r="CZ15" s="78"/>
      <c r="DA15" s="79"/>
      <c r="DB15" s="75"/>
      <c r="DC15" s="80"/>
      <c r="DD15" s="78"/>
      <c r="DE15" s="78"/>
      <c r="DF15" s="79"/>
      <c r="DG15" s="75"/>
      <c r="DH15" s="80"/>
      <c r="DI15" s="415" t="s">
        <v>665</v>
      </c>
      <c r="DJ15" s="415" t="s">
        <v>674</v>
      </c>
      <c r="DK15" s="417">
        <v>100</v>
      </c>
      <c r="DL15" s="419">
        <v>720</v>
      </c>
      <c r="DM15" s="80"/>
      <c r="DN15" s="415" t="s">
        <v>665</v>
      </c>
      <c r="DO15" s="418" t="s">
        <v>675</v>
      </c>
      <c r="DP15" s="417">
        <v>100</v>
      </c>
      <c r="DQ15" s="419">
        <v>1000</v>
      </c>
      <c r="DR15" s="80"/>
      <c r="DS15" s="415" t="s">
        <v>665</v>
      </c>
      <c r="DT15" s="418" t="s">
        <v>681</v>
      </c>
      <c r="DU15" s="417">
        <v>100</v>
      </c>
      <c r="DV15" s="419">
        <v>1100</v>
      </c>
      <c r="DW15" s="80"/>
      <c r="DX15" s="415" t="s">
        <v>665</v>
      </c>
      <c r="DY15" s="416" t="s">
        <v>684</v>
      </c>
      <c r="DZ15" s="417">
        <v>100</v>
      </c>
      <c r="EA15" s="419">
        <v>950</v>
      </c>
      <c r="EB15" s="80"/>
      <c r="EC15" s="415" t="s">
        <v>665</v>
      </c>
      <c r="ED15" s="417" t="s">
        <v>686</v>
      </c>
      <c r="EE15" s="417">
        <v>100</v>
      </c>
      <c r="EF15" s="419">
        <v>1100</v>
      </c>
      <c r="EG15" s="80"/>
      <c r="EH15" s="78" t="s">
        <v>96</v>
      </c>
      <c r="EI15" s="95" t="s">
        <v>468</v>
      </c>
      <c r="EJ15" s="79">
        <v>421</v>
      </c>
      <c r="EK15" s="75">
        <v>1800</v>
      </c>
      <c r="EL15" s="80"/>
      <c r="EM15" s="415" t="s">
        <v>665</v>
      </c>
      <c r="EN15" s="415" t="s">
        <v>687</v>
      </c>
      <c r="EO15" s="417">
        <v>100</v>
      </c>
      <c r="EP15" s="419">
        <v>1050</v>
      </c>
      <c r="EQ15" s="80"/>
      <c r="ER15" s="78"/>
      <c r="ES15" s="78"/>
      <c r="ET15" s="79"/>
      <c r="EU15" s="75"/>
    </row>
    <row r="16" spans="1:155">
      <c r="A16" s="226"/>
      <c r="B16" s="226"/>
      <c r="C16" s="78"/>
      <c r="D16" s="74"/>
      <c r="E16" s="74"/>
      <c r="F16" s="75"/>
      <c r="G16" s="80"/>
      <c r="H16" s="78"/>
      <c r="I16" s="75"/>
      <c r="J16" s="75"/>
      <c r="K16" s="75"/>
      <c r="L16" s="109"/>
      <c r="M16" s="78"/>
      <c r="N16" s="79"/>
      <c r="O16" s="79"/>
      <c r="P16" s="75"/>
      <c r="Q16" s="80"/>
      <c r="R16" s="78"/>
      <c r="S16" s="79"/>
      <c r="T16" s="79"/>
      <c r="U16" s="75"/>
      <c r="V16" s="80"/>
      <c r="W16" s="78"/>
      <c r="X16" s="79"/>
      <c r="Y16" s="79"/>
      <c r="Z16" s="75"/>
      <c r="AA16" s="80"/>
      <c r="AB16" s="78"/>
      <c r="AC16" s="94"/>
      <c r="AD16" s="79"/>
      <c r="AE16" s="75"/>
      <c r="AF16" s="80"/>
      <c r="AG16" s="78"/>
      <c r="AH16" s="79"/>
      <c r="AI16" s="79"/>
      <c r="AJ16" s="75"/>
      <c r="AK16" s="80"/>
      <c r="AL16" s="78"/>
      <c r="AM16" s="79"/>
      <c r="AN16" s="79"/>
      <c r="AO16" s="75"/>
      <c r="AP16" s="80"/>
      <c r="AQ16" s="78"/>
      <c r="AR16" s="79"/>
      <c r="AS16" s="79"/>
      <c r="AT16" s="75"/>
      <c r="AU16" s="80"/>
      <c r="AV16" s="78"/>
      <c r="AW16" s="79"/>
      <c r="AX16" s="79"/>
      <c r="AY16" s="75"/>
      <c r="AZ16" s="80"/>
      <c r="BA16" s="78"/>
      <c r="BB16" s="80"/>
      <c r="BC16" s="79"/>
      <c r="BD16" s="75"/>
      <c r="BE16" s="80"/>
      <c r="BF16" s="78"/>
      <c r="BG16" s="95"/>
      <c r="BH16" s="79"/>
      <c r="BI16" s="75"/>
      <c r="BJ16" s="80"/>
      <c r="BK16" s="78"/>
      <c r="BL16" s="95"/>
      <c r="BM16" s="79"/>
      <c r="BN16" s="75"/>
      <c r="BO16" s="80"/>
      <c r="BP16" s="78"/>
      <c r="BQ16" s="80"/>
      <c r="BR16" s="79"/>
      <c r="BS16" s="75"/>
      <c r="BT16" s="80"/>
      <c r="BU16" s="78"/>
      <c r="BV16" s="80"/>
      <c r="BW16" s="79"/>
      <c r="BX16" s="75"/>
      <c r="BY16" s="80"/>
      <c r="BZ16" s="78"/>
      <c r="CA16" s="80"/>
      <c r="CB16" s="79"/>
      <c r="CC16" s="75"/>
      <c r="CD16" s="80"/>
      <c r="CE16" s="78"/>
      <c r="CF16" s="95"/>
      <c r="CG16" s="79"/>
      <c r="CH16" s="75"/>
      <c r="CI16" s="80"/>
      <c r="CJ16" s="78"/>
      <c r="CK16" s="80"/>
      <c r="CL16" s="79"/>
      <c r="CM16" s="75"/>
      <c r="CN16" s="80"/>
      <c r="CO16" s="78"/>
      <c r="CP16" s="94"/>
      <c r="CQ16" s="79"/>
      <c r="CR16" s="75"/>
      <c r="CS16" s="80"/>
      <c r="CT16" s="78"/>
      <c r="CU16" s="80"/>
      <c r="CV16" s="79"/>
      <c r="CW16" s="75"/>
      <c r="CX16" s="80"/>
      <c r="CY16" s="78"/>
      <c r="CZ16" s="80"/>
      <c r="DA16" s="79"/>
      <c r="DB16" s="75"/>
      <c r="DC16" s="80"/>
      <c r="DD16" s="78"/>
      <c r="DE16" s="80"/>
      <c r="DF16" s="79"/>
      <c r="DG16" s="75"/>
      <c r="DH16" s="80"/>
      <c r="DI16" s="78"/>
      <c r="DJ16" s="80"/>
      <c r="DK16" s="79"/>
      <c r="DL16" s="75"/>
      <c r="DM16" s="80"/>
      <c r="DN16" s="415" t="s">
        <v>665</v>
      </c>
      <c r="DO16" s="422" t="s">
        <v>680</v>
      </c>
      <c r="DP16" s="417">
        <v>100</v>
      </c>
      <c r="DQ16" s="419">
        <v>1000</v>
      </c>
      <c r="DR16" s="80"/>
      <c r="DS16" s="415" t="s">
        <v>665</v>
      </c>
      <c r="DT16" s="418" t="s">
        <v>682</v>
      </c>
      <c r="DU16" s="417">
        <v>100</v>
      </c>
      <c r="DV16" s="419">
        <v>1100</v>
      </c>
      <c r="DW16" s="80"/>
      <c r="DX16" s="415" t="s">
        <v>665</v>
      </c>
      <c r="DY16" s="416" t="s">
        <v>685</v>
      </c>
      <c r="DZ16" s="417">
        <v>100</v>
      </c>
      <c r="EA16" s="419">
        <v>950</v>
      </c>
      <c r="EB16" s="80"/>
      <c r="EC16" s="78"/>
      <c r="ED16" s="80"/>
      <c r="EE16" s="79"/>
      <c r="EF16" s="75"/>
      <c r="EG16" s="80"/>
      <c r="EH16" s="78"/>
      <c r="EI16" s="80"/>
      <c r="EJ16" s="79"/>
      <c r="EK16" s="75"/>
      <c r="EL16" s="80"/>
      <c r="EM16" s="415" t="s">
        <v>665</v>
      </c>
      <c r="EN16" s="415" t="s">
        <v>688</v>
      </c>
      <c r="EO16" s="417">
        <v>100</v>
      </c>
      <c r="EP16" s="419">
        <v>1050</v>
      </c>
      <c r="EQ16" s="80"/>
      <c r="ER16" s="78"/>
      <c r="ES16" s="95"/>
      <c r="ET16" s="79"/>
      <c r="EU16" s="75"/>
    </row>
    <row r="17" spans="1:151">
      <c r="A17" s="230"/>
      <c r="B17" s="230"/>
      <c r="C17" s="89"/>
      <c r="D17" s="93"/>
      <c r="E17" s="93"/>
      <c r="F17" s="88"/>
      <c r="G17" s="86"/>
      <c r="H17" s="89"/>
      <c r="I17" s="88"/>
      <c r="J17" s="88"/>
      <c r="K17" s="88"/>
      <c r="L17" s="56"/>
      <c r="M17" s="89"/>
      <c r="N17" s="87"/>
      <c r="O17" s="87"/>
      <c r="P17" s="88"/>
      <c r="Q17" s="86"/>
      <c r="R17" s="89"/>
      <c r="S17" s="87"/>
      <c r="T17" s="87"/>
      <c r="U17" s="88"/>
      <c r="V17" s="86"/>
      <c r="W17" s="89"/>
      <c r="X17" s="87"/>
      <c r="Y17" s="87"/>
      <c r="Z17" s="88"/>
      <c r="AA17" s="86"/>
      <c r="AB17" s="89"/>
      <c r="AC17" s="414"/>
      <c r="AD17" s="87"/>
      <c r="AE17" s="88"/>
      <c r="AF17" s="86"/>
      <c r="AG17" s="89"/>
      <c r="AH17" s="87"/>
      <c r="AI17" s="87"/>
      <c r="AJ17" s="88"/>
      <c r="AK17" s="86"/>
      <c r="AL17" s="89"/>
      <c r="AM17" s="87"/>
      <c r="AN17" s="87"/>
      <c r="AO17" s="88"/>
      <c r="AP17" s="86"/>
      <c r="AQ17" s="89"/>
      <c r="AR17" s="87"/>
      <c r="AS17" s="87"/>
      <c r="AT17" s="88"/>
      <c r="AU17" s="86"/>
      <c r="AV17" s="89"/>
      <c r="AW17" s="87"/>
      <c r="AX17" s="87"/>
      <c r="AY17" s="88"/>
      <c r="AZ17" s="86"/>
      <c r="BA17" s="89"/>
      <c r="BB17" s="86"/>
      <c r="BC17" s="87"/>
      <c r="BD17" s="88"/>
      <c r="BE17" s="86"/>
      <c r="BF17" s="89"/>
      <c r="BG17" s="185"/>
      <c r="BH17" s="87"/>
      <c r="BI17" s="88"/>
      <c r="BJ17" s="86"/>
      <c r="BK17" s="89"/>
      <c r="BL17" s="185"/>
      <c r="BM17" s="87"/>
      <c r="BN17" s="88"/>
      <c r="BO17" s="86"/>
      <c r="BP17" s="89"/>
      <c r="BQ17" s="86"/>
      <c r="BR17" s="87"/>
      <c r="BS17" s="88"/>
      <c r="BT17" s="86"/>
      <c r="BU17" s="89"/>
      <c r="BV17" s="86"/>
      <c r="BW17" s="87"/>
      <c r="BX17" s="88"/>
      <c r="BY17" s="86"/>
      <c r="BZ17" s="89"/>
      <c r="CA17" s="86"/>
      <c r="CB17" s="87"/>
      <c r="CC17" s="88"/>
      <c r="CD17" s="86"/>
      <c r="CE17" s="89"/>
      <c r="CF17" s="185"/>
      <c r="CG17" s="87"/>
      <c r="CH17" s="88"/>
      <c r="CI17" s="86"/>
      <c r="CJ17" s="89"/>
      <c r="CK17" s="86"/>
      <c r="CL17" s="87"/>
      <c r="CM17" s="88"/>
      <c r="CN17" s="86"/>
      <c r="CO17" s="89"/>
      <c r="CP17" s="414"/>
      <c r="CQ17" s="87"/>
      <c r="CR17" s="88"/>
      <c r="CS17" s="86"/>
      <c r="CT17" s="89"/>
      <c r="CU17" s="86"/>
      <c r="CV17" s="87"/>
      <c r="CW17" s="88"/>
      <c r="CX17" s="86"/>
      <c r="CY17" s="89"/>
      <c r="CZ17" s="86"/>
      <c r="DA17" s="87"/>
      <c r="DB17" s="88"/>
      <c r="DC17" s="86"/>
      <c r="DD17" s="89"/>
      <c r="DE17" s="86"/>
      <c r="DF17" s="87"/>
      <c r="DG17" s="88"/>
      <c r="DH17" s="86"/>
      <c r="DI17" s="89"/>
      <c r="DJ17" s="86"/>
      <c r="DK17" s="87"/>
      <c r="DL17" s="88"/>
      <c r="DM17" s="86"/>
      <c r="DN17" s="89"/>
      <c r="DO17" s="86"/>
      <c r="DP17" s="87"/>
      <c r="DQ17" s="88"/>
      <c r="DR17" s="86"/>
      <c r="DS17" s="415" t="s">
        <v>665</v>
      </c>
      <c r="DT17" s="418" t="s">
        <v>683</v>
      </c>
      <c r="DU17" s="420">
        <v>100</v>
      </c>
      <c r="DV17" s="421">
        <v>1100</v>
      </c>
      <c r="DW17" s="86"/>
      <c r="DX17" s="89"/>
      <c r="DY17" s="86"/>
      <c r="DZ17" s="87"/>
      <c r="EA17" s="88"/>
      <c r="EB17" s="86"/>
      <c r="EC17" s="89"/>
      <c r="ED17" s="86"/>
      <c r="EE17" s="87"/>
      <c r="EF17" s="88"/>
      <c r="EG17" s="86"/>
      <c r="EH17" s="89"/>
      <c r="EI17" s="86"/>
      <c r="EJ17" s="87"/>
      <c r="EK17" s="88"/>
      <c r="EL17" s="86"/>
      <c r="EM17" s="89"/>
      <c r="EN17" s="185"/>
      <c r="EO17" s="87"/>
      <c r="EP17" s="88"/>
      <c r="EQ17" s="86"/>
      <c r="ER17" s="89"/>
      <c r="ES17" s="185"/>
      <c r="ET17" s="87"/>
      <c r="EU17" s="88"/>
    </row>
    <row r="18" spans="1:151" ht="21.75" thickBot="1">
      <c r="A18" s="261"/>
      <c r="B18" s="262" t="s">
        <v>43</v>
      </c>
      <c r="C18" s="84"/>
      <c r="D18" s="106"/>
      <c r="E18" s="81">
        <f>SUM(E13:E16)</f>
        <v>870</v>
      </c>
      <c r="F18" s="81">
        <f>SUM(F13:F16)</f>
        <v>3500</v>
      </c>
      <c r="G18" s="84"/>
      <c r="H18" s="84"/>
      <c r="I18" s="84"/>
      <c r="J18" s="81">
        <f>SUM(J13:J16)</f>
        <v>932</v>
      </c>
      <c r="K18" s="81">
        <f>SUM(K13:K16)</f>
        <v>3100</v>
      </c>
      <c r="L18" s="57"/>
      <c r="M18" s="84"/>
      <c r="N18" s="84"/>
      <c r="O18" s="81">
        <f>SUM(O13:O16)</f>
        <v>1233</v>
      </c>
      <c r="P18" s="81">
        <f>SUM(P13:P16)</f>
        <v>3500</v>
      </c>
      <c r="Q18" s="84"/>
      <c r="R18" s="84"/>
      <c r="S18" s="84"/>
      <c r="T18" s="81">
        <f>SUM(T13:T16)</f>
        <v>984</v>
      </c>
      <c r="U18" s="81">
        <f>SUM(U13:U16)</f>
        <v>3000</v>
      </c>
      <c r="V18" s="84"/>
      <c r="W18" s="84"/>
      <c r="X18" s="84"/>
      <c r="Y18" s="81">
        <f>SUM(Y12:Y16)</f>
        <v>937</v>
      </c>
      <c r="Z18" s="81">
        <f>SUM(Z12:Z16)</f>
        <v>3000</v>
      </c>
      <c r="AA18" s="84"/>
      <c r="AB18" s="84"/>
      <c r="AC18" s="84"/>
      <c r="AD18" s="81">
        <f>SUM(AD12:AD16)</f>
        <v>1652</v>
      </c>
      <c r="AE18" s="81">
        <f>SUM(AE12:AE16)</f>
        <v>4300</v>
      </c>
      <c r="AF18" s="81">
        <v>0</v>
      </c>
      <c r="AG18" s="84"/>
      <c r="AH18" s="84"/>
      <c r="AI18" s="81">
        <f>SUM(AI12:AI15)</f>
        <v>1250</v>
      </c>
      <c r="AJ18" s="81">
        <f>SUM(AJ12:AJ15)</f>
        <v>3500</v>
      </c>
      <c r="AK18" s="84"/>
      <c r="AL18" s="84"/>
      <c r="AM18" s="84"/>
      <c r="AN18" s="81">
        <f>SUM(AN12:AN16)</f>
        <v>1640</v>
      </c>
      <c r="AO18" s="81">
        <f>SUM(AO12:AO16)</f>
        <v>3900</v>
      </c>
      <c r="AP18" s="84"/>
      <c r="AQ18" s="84"/>
      <c r="AR18" s="84"/>
      <c r="AS18" s="81">
        <f>SUM(AS12:AS16)</f>
        <v>1274</v>
      </c>
      <c r="AT18" s="81">
        <f>SUM(AT12:AT16)</f>
        <v>3300</v>
      </c>
      <c r="AU18" s="84"/>
      <c r="AV18" s="84"/>
      <c r="AW18" s="84"/>
      <c r="AX18" s="81">
        <f>SUM(AX12:AX16)</f>
        <v>1274</v>
      </c>
      <c r="AY18" s="81">
        <f>SUM(AY12:AY16)</f>
        <v>3800</v>
      </c>
      <c r="AZ18" s="84"/>
      <c r="BA18" s="84"/>
      <c r="BB18" s="84"/>
      <c r="BC18" s="81">
        <f>SUM(BC12:BC16)</f>
        <v>1024</v>
      </c>
      <c r="BD18" s="81">
        <f>SUM(BD12:BD16)</f>
        <v>3100</v>
      </c>
      <c r="BE18" s="84"/>
      <c r="BF18" s="84"/>
      <c r="BG18" s="84"/>
      <c r="BH18" s="81">
        <f>SUM(BH12:BH16)</f>
        <v>1438</v>
      </c>
      <c r="BI18" s="81">
        <f>SUM(BI12:BI16)</f>
        <v>3700</v>
      </c>
      <c r="BJ18" s="84"/>
      <c r="BK18" s="84"/>
      <c r="BL18" s="84"/>
      <c r="BM18" s="81">
        <f>SUM(BM12:BM16)</f>
        <v>1164</v>
      </c>
      <c r="BN18" s="81">
        <f>SUM(BN12:BN16)</f>
        <v>3200</v>
      </c>
      <c r="BO18" s="84"/>
      <c r="BP18" s="84"/>
      <c r="BQ18" s="84"/>
      <c r="BR18" s="81">
        <f>SUM(BR12:BR16)</f>
        <v>1379</v>
      </c>
      <c r="BS18" s="81">
        <f>SUM(BS12:BS16)</f>
        <v>3500</v>
      </c>
      <c r="BT18" s="84"/>
      <c r="BU18" s="84"/>
      <c r="BV18" s="84"/>
      <c r="BW18" s="81">
        <f>SUM(BW12:BW16)</f>
        <v>1388</v>
      </c>
      <c r="BX18" s="81">
        <f>SUM(BX12:BX16)</f>
        <v>3500</v>
      </c>
      <c r="BY18" s="84"/>
      <c r="BZ18" s="84"/>
      <c r="CA18" s="84"/>
      <c r="CB18" s="81">
        <f>SUM(CB12:CB16)</f>
        <v>1533</v>
      </c>
      <c r="CC18" s="81">
        <f>SUM(CC12:CC16)</f>
        <v>3800</v>
      </c>
      <c r="CD18" s="84"/>
      <c r="CE18" s="84"/>
      <c r="CF18" s="84"/>
      <c r="CG18" s="81">
        <f>SUM(CG12:CG16)</f>
        <v>1344</v>
      </c>
      <c r="CH18" s="81">
        <f>SUM(CH12:CH16)</f>
        <v>3300</v>
      </c>
      <c r="CI18" s="84"/>
      <c r="CJ18" s="84"/>
      <c r="CK18" s="84"/>
      <c r="CL18" s="81">
        <f>SUM(CL12:CL16)</f>
        <v>1358</v>
      </c>
      <c r="CM18" s="81">
        <f>SUM(CM12:CM16)</f>
        <v>3300</v>
      </c>
      <c r="CN18" s="84"/>
      <c r="CO18" s="84"/>
      <c r="CP18" s="84"/>
      <c r="CQ18" s="81">
        <f>SUM(CQ12:CQ16)</f>
        <v>1219</v>
      </c>
      <c r="CR18" s="81">
        <f>SUM(CR12:CR16)</f>
        <v>3000</v>
      </c>
      <c r="CS18" s="84"/>
      <c r="CT18" s="84"/>
      <c r="CU18" s="84"/>
      <c r="CV18" s="81">
        <f>SUM(CV12:CV16)</f>
        <v>1631</v>
      </c>
      <c r="CW18" s="81">
        <f>SUM(CW12:CW16)</f>
        <v>4100</v>
      </c>
      <c r="CX18" s="84"/>
      <c r="CY18" s="84"/>
      <c r="CZ18" s="84"/>
      <c r="DA18" s="81">
        <f>SUM(DA12:DA16)</f>
        <v>1410</v>
      </c>
      <c r="DB18" s="81">
        <f>SUM(DB12:DB16)</f>
        <v>3100</v>
      </c>
      <c r="DC18" s="84"/>
      <c r="DD18" s="84"/>
      <c r="DE18" s="84"/>
      <c r="DF18" s="81">
        <f>SUM(DF12:DF16)</f>
        <v>1601</v>
      </c>
      <c r="DG18" s="81">
        <f>SUM(DG12:DG16)</f>
        <v>4100</v>
      </c>
      <c r="DH18" s="84"/>
      <c r="DI18" s="84"/>
      <c r="DJ18" s="84"/>
      <c r="DK18" s="81">
        <f>SUM(DK12:DK16)</f>
        <v>1347</v>
      </c>
      <c r="DL18" s="81">
        <f>SUM(DL12:DL16)</f>
        <v>3920</v>
      </c>
      <c r="DM18" s="84"/>
      <c r="DN18" s="84"/>
      <c r="DO18" s="84"/>
      <c r="DP18" s="81">
        <f>SUM(DP12:DP16)</f>
        <v>1802</v>
      </c>
      <c r="DQ18" s="81">
        <f>SUM(DQ12:DQ16)</f>
        <v>5600</v>
      </c>
      <c r="DR18" s="84"/>
      <c r="DS18" s="84"/>
      <c r="DT18" s="84"/>
      <c r="DU18" s="81">
        <f>SUM(DU12:DU17)</f>
        <v>1837</v>
      </c>
      <c r="DV18" s="81">
        <f>SUM(DV12:DV17)</f>
        <v>6800</v>
      </c>
      <c r="DW18" s="84"/>
      <c r="DX18" s="84"/>
      <c r="DY18" s="84"/>
      <c r="DZ18" s="81">
        <f>SUM(DZ12:DZ16)</f>
        <v>1798</v>
      </c>
      <c r="EA18" s="81">
        <f>SUM(EA12:EA16)</f>
        <v>6100</v>
      </c>
      <c r="EB18" s="84"/>
      <c r="EC18" s="84"/>
      <c r="ED18" s="84"/>
      <c r="EE18" s="81">
        <f>SUM(EE12:EE16)</f>
        <v>1515</v>
      </c>
      <c r="EF18" s="81">
        <f>SUM(EF12:EF16)</f>
        <v>4500</v>
      </c>
      <c r="EG18" s="84"/>
      <c r="EH18" s="84"/>
      <c r="EI18" s="84"/>
      <c r="EJ18" s="81">
        <f>SUM(EJ12:EJ16)</f>
        <v>1501</v>
      </c>
      <c r="EK18" s="81">
        <f>SUM(EK12:EK16)</f>
        <v>3700</v>
      </c>
      <c r="EL18" s="84"/>
      <c r="EM18" s="84"/>
      <c r="EN18" s="84"/>
      <c r="EO18" s="81">
        <f>SUM(EO12:EO16)</f>
        <v>1556</v>
      </c>
      <c r="EP18" s="81">
        <f>SUM(EP12:EP16)</f>
        <v>5300</v>
      </c>
      <c r="EQ18" s="84"/>
      <c r="ER18" s="84"/>
      <c r="ES18" s="84"/>
      <c r="ET18" s="81">
        <f>SUM(ET12:ET16)</f>
        <v>1597</v>
      </c>
      <c r="EU18" s="81">
        <f>SUM(EU12:EU16)</f>
        <v>3800</v>
      </c>
    </row>
    <row r="19" spans="1:151">
      <c r="A19" s="259">
        <v>2</v>
      </c>
      <c r="B19" s="271" t="s">
        <v>46</v>
      </c>
      <c r="C19" s="80" t="s">
        <v>38</v>
      </c>
      <c r="D19" s="77"/>
      <c r="E19" s="74"/>
      <c r="F19" s="75"/>
      <c r="G19" s="80"/>
      <c r="H19" s="80" t="s">
        <v>38</v>
      </c>
      <c r="I19" s="78"/>
      <c r="J19" s="79"/>
      <c r="K19" s="75"/>
      <c r="L19" s="109"/>
      <c r="M19" s="80" t="s">
        <v>38</v>
      </c>
      <c r="N19" s="78"/>
      <c r="O19" s="79"/>
      <c r="P19" s="75"/>
      <c r="Q19" s="80"/>
      <c r="R19" s="80" t="s">
        <v>38</v>
      </c>
      <c r="S19" s="78"/>
      <c r="T19" s="79"/>
      <c r="U19" s="75"/>
      <c r="V19" s="80"/>
      <c r="W19" s="80" t="s">
        <v>38</v>
      </c>
      <c r="X19" s="78"/>
      <c r="Y19" s="79"/>
      <c r="Z19" s="75"/>
      <c r="AA19" s="80"/>
      <c r="AB19" s="80" t="s">
        <v>38</v>
      </c>
      <c r="AC19" s="78"/>
      <c r="AD19" s="79"/>
      <c r="AE19" s="75"/>
      <c r="AF19" s="80"/>
      <c r="AG19" s="80" t="s">
        <v>38</v>
      </c>
      <c r="AH19" s="78"/>
      <c r="AI19" s="79"/>
      <c r="AJ19" s="75"/>
      <c r="AK19" s="80"/>
      <c r="AL19" s="80" t="s">
        <v>38</v>
      </c>
      <c r="AM19" s="78"/>
      <c r="AN19" s="79"/>
      <c r="AO19" s="75"/>
      <c r="AP19" s="80"/>
      <c r="AQ19" s="80" t="s">
        <v>38</v>
      </c>
      <c r="AR19" s="78"/>
      <c r="AS19" s="79"/>
      <c r="AT19" s="75"/>
      <c r="AU19" s="80"/>
      <c r="AV19" s="80" t="s">
        <v>38</v>
      </c>
      <c r="AW19" s="78"/>
      <c r="AX19" s="79"/>
      <c r="AY19" s="75"/>
      <c r="AZ19" s="80"/>
      <c r="BA19" s="80" t="s">
        <v>38</v>
      </c>
      <c r="BB19" s="78"/>
      <c r="BC19" s="79"/>
      <c r="BD19" s="75"/>
      <c r="BE19" s="80"/>
      <c r="BF19" s="80" t="s">
        <v>38</v>
      </c>
      <c r="BG19" s="78"/>
      <c r="BH19" s="79"/>
      <c r="BI19" s="75"/>
      <c r="BJ19" s="80"/>
      <c r="BK19" s="80" t="s">
        <v>38</v>
      </c>
      <c r="BL19" s="78" t="s">
        <v>47</v>
      </c>
      <c r="BM19" s="79">
        <v>334</v>
      </c>
      <c r="BN19" s="75">
        <v>500</v>
      </c>
      <c r="BO19" s="80"/>
      <c r="BP19" s="80" t="s">
        <v>38</v>
      </c>
      <c r="BQ19" s="78" t="s">
        <v>48</v>
      </c>
      <c r="BR19" s="79">
        <v>334</v>
      </c>
      <c r="BS19" s="75">
        <v>500</v>
      </c>
      <c r="BT19" s="80"/>
      <c r="BU19" s="80" t="s">
        <v>38</v>
      </c>
      <c r="BV19" s="78" t="s">
        <v>49</v>
      </c>
      <c r="BW19" s="79">
        <v>334</v>
      </c>
      <c r="BX19" s="75">
        <v>500</v>
      </c>
      <c r="BY19" s="80"/>
      <c r="BZ19" s="80" t="s">
        <v>38</v>
      </c>
      <c r="CA19" s="78" t="s">
        <v>50</v>
      </c>
      <c r="CB19" s="79">
        <v>397</v>
      </c>
      <c r="CC19" s="75">
        <v>700</v>
      </c>
      <c r="CD19" s="80"/>
      <c r="CE19" s="80" t="s">
        <v>38</v>
      </c>
      <c r="CF19" s="78">
        <v>2528</v>
      </c>
      <c r="CG19" s="79">
        <v>397</v>
      </c>
      <c r="CH19" s="75">
        <v>700</v>
      </c>
      <c r="CI19" s="80"/>
      <c r="CJ19" s="80" t="s">
        <v>38</v>
      </c>
      <c r="CK19" s="78"/>
      <c r="CL19" s="79"/>
      <c r="CM19" s="75"/>
      <c r="CN19" s="80"/>
      <c r="CO19" s="80" t="s">
        <v>38</v>
      </c>
      <c r="CP19" s="78"/>
      <c r="CQ19" s="79"/>
      <c r="CR19" s="75"/>
      <c r="CS19" s="80"/>
      <c r="CT19" s="80" t="s">
        <v>39</v>
      </c>
      <c r="CU19" s="78" t="s">
        <v>47</v>
      </c>
      <c r="CV19" s="79">
        <v>334</v>
      </c>
      <c r="CW19" s="75">
        <v>800</v>
      </c>
      <c r="CX19" s="80"/>
      <c r="CY19" s="80" t="s">
        <v>38</v>
      </c>
      <c r="CZ19" s="78"/>
      <c r="DA19" s="79"/>
      <c r="DB19" s="75"/>
      <c r="DC19" s="80"/>
      <c r="DD19" s="80" t="s">
        <v>39</v>
      </c>
      <c r="DE19" s="78" t="s">
        <v>49</v>
      </c>
      <c r="DF19" s="79">
        <v>334</v>
      </c>
      <c r="DG19" s="75">
        <v>800</v>
      </c>
      <c r="DH19" s="80"/>
      <c r="DI19" s="78" t="s">
        <v>39</v>
      </c>
      <c r="DJ19" s="78">
        <v>2528</v>
      </c>
      <c r="DK19" s="79">
        <v>397</v>
      </c>
      <c r="DL19" s="75">
        <v>1000</v>
      </c>
      <c r="DM19" s="80"/>
      <c r="DN19" s="78" t="s">
        <v>39</v>
      </c>
      <c r="DO19" s="78" t="s">
        <v>51</v>
      </c>
      <c r="DP19" s="79">
        <v>397</v>
      </c>
      <c r="DQ19" s="75">
        <v>1000</v>
      </c>
      <c r="DR19" s="80"/>
      <c r="DS19" s="78" t="s">
        <v>39</v>
      </c>
      <c r="DT19" s="78"/>
      <c r="DU19" s="79"/>
      <c r="DV19" s="75"/>
      <c r="DW19" s="80"/>
      <c r="DX19" s="78" t="s">
        <v>39</v>
      </c>
      <c r="DY19" s="78"/>
      <c r="DZ19" s="79"/>
      <c r="EA19" s="75"/>
      <c r="EB19" s="80"/>
      <c r="EC19" s="78" t="s">
        <v>39</v>
      </c>
      <c r="ED19" s="78"/>
      <c r="EE19" s="79"/>
      <c r="EF19" s="75"/>
      <c r="EG19" s="80"/>
      <c r="EH19" s="78" t="s">
        <v>39</v>
      </c>
      <c r="EI19" s="78"/>
      <c r="EJ19" s="79"/>
      <c r="EK19" s="75"/>
      <c r="EL19" s="80"/>
      <c r="EM19" s="78" t="s">
        <v>39</v>
      </c>
      <c r="EN19" s="78"/>
      <c r="EO19" s="79"/>
      <c r="EP19" s="75"/>
      <c r="EQ19" s="80"/>
      <c r="ER19" s="78" t="s">
        <v>39</v>
      </c>
      <c r="ES19" s="78"/>
      <c r="ET19" s="79"/>
      <c r="EU19" s="75"/>
    </row>
    <row r="20" spans="1:151">
      <c r="A20" s="259"/>
      <c r="B20" s="272"/>
      <c r="C20" s="80" t="s">
        <v>38</v>
      </c>
      <c r="D20" s="77"/>
      <c r="E20" s="74"/>
      <c r="F20" s="75"/>
      <c r="G20" s="80"/>
      <c r="H20" s="80" t="s">
        <v>38</v>
      </c>
      <c r="I20" s="78"/>
      <c r="J20" s="79"/>
      <c r="K20" s="75"/>
      <c r="L20" s="109"/>
      <c r="M20" s="80" t="s">
        <v>38</v>
      </c>
      <c r="N20" s="78"/>
      <c r="O20" s="79"/>
      <c r="P20" s="75"/>
      <c r="Q20" s="80"/>
      <c r="R20" s="80" t="s">
        <v>38</v>
      </c>
      <c r="S20" s="78"/>
      <c r="T20" s="79"/>
      <c r="U20" s="75"/>
      <c r="V20" s="80"/>
      <c r="W20" s="80" t="s">
        <v>38</v>
      </c>
      <c r="X20" s="78"/>
      <c r="Y20" s="79"/>
      <c r="Z20" s="75"/>
      <c r="AA20" s="80"/>
      <c r="AB20" s="80" t="s">
        <v>38</v>
      </c>
      <c r="AC20" s="78"/>
      <c r="AD20" s="79"/>
      <c r="AE20" s="75"/>
      <c r="AF20" s="80"/>
      <c r="AG20" s="80" t="s">
        <v>38</v>
      </c>
      <c r="AH20" s="78"/>
      <c r="AI20" s="79"/>
      <c r="AJ20" s="75"/>
      <c r="AK20" s="80"/>
      <c r="AL20" s="78" t="s">
        <v>39</v>
      </c>
      <c r="AM20" s="78"/>
      <c r="AN20" s="79"/>
      <c r="AO20" s="75"/>
      <c r="AP20" s="80"/>
      <c r="AQ20" s="80" t="s">
        <v>38</v>
      </c>
      <c r="AR20" s="78"/>
      <c r="AS20" s="79"/>
      <c r="AT20" s="75"/>
      <c r="AU20" s="80"/>
      <c r="AV20" s="80" t="s">
        <v>38</v>
      </c>
      <c r="AW20" s="78"/>
      <c r="AX20" s="79"/>
      <c r="AY20" s="75"/>
      <c r="AZ20" s="80"/>
      <c r="BA20" s="80" t="s">
        <v>38</v>
      </c>
      <c r="BB20" s="78"/>
      <c r="BC20" s="79"/>
      <c r="BD20" s="75"/>
      <c r="BE20" s="80"/>
      <c r="BF20" s="80" t="s">
        <v>38</v>
      </c>
      <c r="BG20" s="78"/>
      <c r="BH20" s="79"/>
      <c r="BI20" s="75"/>
      <c r="BJ20" s="80"/>
      <c r="BK20" s="78" t="s">
        <v>39</v>
      </c>
      <c r="BL20" s="78"/>
      <c r="BM20" s="79"/>
      <c r="BN20" s="75"/>
      <c r="BO20" s="80"/>
      <c r="BP20" s="80" t="s">
        <v>38</v>
      </c>
      <c r="BQ20" s="78"/>
      <c r="BR20" s="79"/>
      <c r="BS20" s="75"/>
      <c r="BT20" s="80"/>
      <c r="BU20" s="80" t="s">
        <v>38</v>
      </c>
      <c r="BV20" s="78"/>
      <c r="BW20" s="79"/>
      <c r="BX20" s="75"/>
      <c r="BY20" s="80"/>
      <c r="BZ20" s="78" t="s">
        <v>39</v>
      </c>
      <c r="CA20" s="78"/>
      <c r="CB20" s="79"/>
      <c r="CC20" s="75"/>
      <c r="CD20" s="80"/>
      <c r="CE20" s="78" t="s">
        <v>39</v>
      </c>
      <c r="CF20" s="78"/>
      <c r="CG20" s="79"/>
      <c r="CH20" s="75"/>
      <c r="CI20" s="80"/>
      <c r="CJ20" s="78" t="s">
        <v>39</v>
      </c>
      <c r="CK20" s="78"/>
      <c r="CL20" s="79"/>
      <c r="CM20" s="75"/>
      <c r="CN20" s="80"/>
      <c r="CO20" s="78" t="s">
        <v>39</v>
      </c>
      <c r="CP20" s="78"/>
      <c r="CQ20" s="79"/>
      <c r="CR20" s="75"/>
      <c r="CS20" s="80"/>
      <c r="CT20" s="78"/>
      <c r="CU20" s="78"/>
      <c r="CV20" s="79"/>
      <c r="CW20" s="75"/>
      <c r="CX20" s="80"/>
      <c r="CY20" s="78" t="s">
        <v>39</v>
      </c>
      <c r="CZ20" s="78" t="s">
        <v>48</v>
      </c>
      <c r="DA20" s="79">
        <v>334</v>
      </c>
      <c r="DB20" s="75">
        <v>800</v>
      </c>
      <c r="DC20" s="80"/>
      <c r="DD20" s="80"/>
      <c r="DE20" s="78"/>
      <c r="DF20" s="79"/>
      <c r="DG20" s="75"/>
      <c r="DH20" s="80"/>
      <c r="DI20" s="78"/>
      <c r="DJ20" s="78"/>
      <c r="DK20" s="79"/>
      <c r="DL20" s="75"/>
      <c r="DM20" s="80"/>
      <c r="DN20" s="78" t="s">
        <v>39</v>
      </c>
      <c r="DO20" s="78"/>
      <c r="DP20" s="79"/>
      <c r="DQ20" s="75"/>
      <c r="DR20" s="80"/>
      <c r="DS20" s="78" t="s">
        <v>39</v>
      </c>
      <c r="DT20" s="78"/>
      <c r="DU20" s="79"/>
      <c r="DV20" s="75"/>
      <c r="DW20" s="80"/>
      <c r="DX20" s="78"/>
      <c r="DY20" s="78"/>
      <c r="DZ20" s="79"/>
      <c r="EA20" s="75"/>
      <c r="EB20" s="80"/>
      <c r="EC20" s="78"/>
      <c r="ED20" s="78"/>
      <c r="EE20" s="79"/>
      <c r="EF20" s="75"/>
      <c r="EG20" s="80"/>
      <c r="EH20" s="22" t="s">
        <v>96</v>
      </c>
      <c r="EI20" s="78" t="s">
        <v>47</v>
      </c>
      <c r="EJ20" s="79">
        <v>334</v>
      </c>
      <c r="EK20" s="75">
        <v>3000</v>
      </c>
      <c r="EL20" s="80"/>
      <c r="EM20" s="22" t="s">
        <v>96</v>
      </c>
      <c r="EN20" s="78" t="s">
        <v>48</v>
      </c>
      <c r="EO20" s="79">
        <v>334</v>
      </c>
      <c r="EP20" s="75">
        <v>3000</v>
      </c>
      <c r="EQ20" s="8"/>
      <c r="ER20" s="22" t="s">
        <v>96</v>
      </c>
      <c r="ES20" s="78" t="s">
        <v>49</v>
      </c>
      <c r="ET20" s="79">
        <v>334</v>
      </c>
      <c r="EU20" s="75">
        <v>3000</v>
      </c>
    </row>
    <row r="21" spans="1:151">
      <c r="A21" s="226"/>
      <c r="B21" s="226"/>
      <c r="C21" s="78" t="s">
        <v>39</v>
      </c>
      <c r="D21" s="77"/>
      <c r="E21" s="74"/>
      <c r="F21" s="75"/>
      <c r="G21" s="80"/>
      <c r="H21" s="78" t="s">
        <v>39</v>
      </c>
      <c r="I21" s="78"/>
      <c r="J21" s="79">
        <v>0</v>
      </c>
      <c r="K21" s="75">
        <v>0</v>
      </c>
      <c r="L21" s="109"/>
      <c r="M21" s="78" t="s">
        <v>39</v>
      </c>
      <c r="N21" s="78"/>
      <c r="O21" s="79"/>
      <c r="P21" s="75"/>
      <c r="Q21" s="80"/>
      <c r="R21" s="78" t="s">
        <v>39</v>
      </c>
      <c r="S21" s="78"/>
      <c r="T21" s="79"/>
      <c r="U21" s="75"/>
      <c r="V21" s="80"/>
      <c r="W21" s="78" t="s">
        <v>39</v>
      </c>
      <c r="X21" s="78"/>
      <c r="Y21" s="79"/>
      <c r="Z21" s="75"/>
      <c r="AA21" s="80"/>
      <c r="AB21" s="80" t="s">
        <v>38</v>
      </c>
      <c r="AC21" s="78"/>
      <c r="AD21" s="79"/>
      <c r="AE21" s="75"/>
      <c r="AF21" s="80"/>
      <c r="AG21" s="80"/>
      <c r="AH21" s="78"/>
      <c r="AI21" s="79"/>
      <c r="AJ21" s="75"/>
      <c r="AK21" s="80"/>
      <c r="AL21" s="78"/>
      <c r="AM21" s="78"/>
      <c r="AN21" s="79">
        <v>0</v>
      </c>
      <c r="AO21" s="75">
        <v>0</v>
      </c>
      <c r="AP21" s="80"/>
      <c r="AQ21" s="78" t="s">
        <v>39</v>
      </c>
      <c r="AR21" s="78"/>
      <c r="AS21" s="79"/>
      <c r="AT21" s="75"/>
      <c r="AU21" s="80"/>
      <c r="AV21" s="78" t="s">
        <v>39</v>
      </c>
      <c r="AW21" s="78"/>
      <c r="AX21" s="79"/>
      <c r="AY21" s="75"/>
      <c r="AZ21" s="80"/>
      <c r="BA21" s="78" t="s">
        <v>39</v>
      </c>
      <c r="BB21" s="78"/>
      <c r="BC21" s="79"/>
      <c r="BD21" s="75"/>
      <c r="BE21" s="80"/>
      <c r="BF21" s="78" t="s">
        <v>39</v>
      </c>
      <c r="BG21" s="78"/>
      <c r="BH21" s="79"/>
      <c r="BI21" s="75"/>
      <c r="BJ21" s="80"/>
      <c r="BK21" s="78" t="s">
        <v>39</v>
      </c>
      <c r="BL21" s="78"/>
      <c r="BM21" s="79"/>
      <c r="BN21" s="75"/>
      <c r="BO21" s="80"/>
      <c r="BP21" s="78" t="s">
        <v>39</v>
      </c>
      <c r="BQ21" s="78"/>
      <c r="BR21" s="79"/>
      <c r="BS21" s="75"/>
      <c r="BT21" s="80"/>
      <c r="BU21" s="78" t="s">
        <v>39</v>
      </c>
      <c r="BV21" s="78"/>
      <c r="BW21" s="79"/>
      <c r="BX21" s="75"/>
      <c r="BY21" s="80"/>
      <c r="BZ21" s="78" t="s">
        <v>42</v>
      </c>
      <c r="CA21" s="78"/>
      <c r="CB21" s="79"/>
      <c r="CC21" s="75"/>
      <c r="CD21" s="80"/>
      <c r="CE21" s="78" t="s">
        <v>42</v>
      </c>
      <c r="CF21" s="78"/>
      <c r="CG21" s="79"/>
      <c r="CH21" s="75"/>
      <c r="CI21" s="80"/>
      <c r="CJ21" s="78"/>
      <c r="CK21" s="78"/>
      <c r="CL21" s="79"/>
      <c r="CM21" s="75"/>
      <c r="CN21" s="80"/>
      <c r="CO21" s="78"/>
      <c r="CP21" s="78"/>
      <c r="CQ21" s="79"/>
      <c r="CR21" s="75"/>
      <c r="CS21" s="80"/>
      <c r="CT21" s="78"/>
      <c r="CU21" s="78"/>
      <c r="CV21" s="79"/>
      <c r="CW21" s="75"/>
      <c r="CX21" s="80"/>
      <c r="CY21" s="78"/>
      <c r="CZ21" s="78"/>
      <c r="DA21" s="79"/>
      <c r="DB21" s="75"/>
      <c r="DC21" s="80"/>
      <c r="DD21" s="78"/>
      <c r="DE21" s="78"/>
      <c r="DF21" s="79"/>
      <c r="DG21" s="75"/>
      <c r="DH21" s="80"/>
      <c r="DI21" s="78"/>
      <c r="DJ21" s="78"/>
      <c r="DK21" s="79"/>
      <c r="DL21" s="75"/>
      <c r="DM21" s="80"/>
      <c r="DN21" s="78"/>
      <c r="DO21" s="78"/>
      <c r="DP21" s="79"/>
      <c r="DQ21" s="75"/>
      <c r="DR21" s="80"/>
      <c r="DS21" s="78" t="s">
        <v>42</v>
      </c>
      <c r="DT21" s="78"/>
      <c r="DU21" s="79"/>
      <c r="DV21" s="75"/>
      <c r="DW21" s="80"/>
      <c r="DX21" s="78"/>
      <c r="DY21" s="78"/>
      <c r="DZ21" s="79"/>
      <c r="EA21" s="75"/>
      <c r="EB21" s="80"/>
      <c r="EC21" s="78"/>
      <c r="ED21" s="78"/>
      <c r="EE21" s="79"/>
      <c r="EF21" s="75"/>
      <c r="EG21" s="80"/>
      <c r="EH21" s="78"/>
      <c r="EI21" s="78"/>
      <c r="EJ21" s="79"/>
      <c r="EK21" s="75"/>
      <c r="EL21" s="80"/>
      <c r="EM21" s="78"/>
      <c r="EN21" s="78"/>
      <c r="EO21" s="79"/>
      <c r="EP21" s="75"/>
      <c r="EQ21" s="8"/>
      <c r="ER21" s="78"/>
      <c r="ES21" s="78"/>
      <c r="ET21" s="79"/>
      <c r="EU21" s="75"/>
    </row>
    <row r="22" spans="1:151">
      <c r="A22" s="259"/>
      <c r="B22" s="226"/>
      <c r="C22" s="78" t="s">
        <v>96</v>
      </c>
      <c r="D22" s="237">
        <v>2528</v>
      </c>
      <c r="E22" s="334">
        <v>397</v>
      </c>
      <c r="F22" s="231">
        <v>4200</v>
      </c>
      <c r="G22" s="80"/>
      <c r="H22" s="78" t="s">
        <v>96</v>
      </c>
      <c r="I22" s="78">
        <v>2528</v>
      </c>
      <c r="J22" s="79">
        <v>397</v>
      </c>
      <c r="K22" s="75">
        <v>2500</v>
      </c>
      <c r="L22" s="109"/>
      <c r="M22" s="78" t="s">
        <v>96</v>
      </c>
      <c r="N22" s="78"/>
      <c r="O22" s="79"/>
      <c r="P22" s="75"/>
      <c r="Q22" s="80"/>
      <c r="R22" s="78" t="s">
        <v>96</v>
      </c>
      <c r="S22" s="78"/>
      <c r="T22" s="79"/>
      <c r="U22" s="75"/>
      <c r="V22" s="80"/>
      <c r="W22" s="78" t="s">
        <v>96</v>
      </c>
      <c r="X22" s="78"/>
      <c r="Y22" s="79"/>
      <c r="Z22" s="75"/>
      <c r="AA22" s="80"/>
      <c r="AB22" s="78"/>
      <c r="AC22" s="78"/>
      <c r="AD22" s="79"/>
      <c r="AE22" s="75"/>
      <c r="AF22" s="80"/>
      <c r="AG22" s="80"/>
      <c r="AH22" s="78"/>
      <c r="AI22" s="79"/>
      <c r="AJ22" s="75"/>
      <c r="AK22" s="80"/>
      <c r="AL22" s="78"/>
      <c r="AM22" s="78"/>
      <c r="AN22" s="79"/>
      <c r="AO22" s="75"/>
      <c r="AP22" s="80"/>
      <c r="AQ22" s="78"/>
      <c r="AR22" s="78"/>
      <c r="AS22" s="79"/>
      <c r="AT22" s="75"/>
      <c r="AU22" s="80"/>
      <c r="AV22" s="78" t="s">
        <v>39</v>
      </c>
      <c r="AW22" s="78"/>
      <c r="AX22" s="79"/>
      <c r="AY22" s="75"/>
      <c r="AZ22" s="80"/>
      <c r="BA22" s="78" t="s">
        <v>39</v>
      </c>
      <c r="BB22" s="78"/>
      <c r="BC22" s="79"/>
      <c r="BD22" s="75"/>
      <c r="BE22" s="80"/>
      <c r="BF22" s="78" t="s">
        <v>39</v>
      </c>
      <c r="BG22" s="78"/>
      <c r="BH22" s="79"/>
      <c r="BI22" s="75"/>
      <c r="BJ22" s="80"/>
      <c r="BK22" s="78"/>
      <c r="BL22" s="78"/>
      <c r="BM22" s="79"/>
      <c r="BN22" s="75"/>
      <c r="BO22" s="80"/>
      <c r="BP22" s="78" t="s">
        <v>39</v>
      </c>
      <c r="BQ22" s="78"/>
      <c r="BR22" s="79"/>
      <c r="BS22" s="75"/>
      <c r="BT22" s="80"/>
      <c r="BU22" s="78"/>
      <c r="BV22" s="78"/>
      <c r="BW22" s="79">
        <v>0</v>
      </c>
      <c r="BX22" s="75">
        <v>0</v>
      </c>
      <c r="BY22" s="80"/>
      <c r="BZ22" s="78"/>
      <c r="CA22" s="78"/>
      <c r="CB22" s="79"/>
      <c r="CC22" s="75"/>
      <c r="CD22" s="80"/>
      <c r="CE22" s="78"/>
      <c r="CF22" s="78"/>
      <c r="CG22" s="79"/>
      <c r="CH22" s="75"/>
      <c r="CI22" s="80"/>
      <c r="CJ22" s="78"/>
      <c r="CK22" s="78"/>
      <c r="CL22" s="79"/>
      <c r="CM22" s="75"/>
      <c r="CN22" s="80"/>
      <c r="CO22" s="78"/>
      <c r="CP22" s="78"/>
      <c r="CQ22" s="79"/>
      <c r="CR22" s="75"/>
      <c r="CS22" s="80"/>
      <c r="CT22" s="78"/>
      <c r="CU22" s="78"/>
      <c r="CV22" s="79">
        <v>0</v>
      </c>
      <c r="CW22" s="75">
        <v>0</v>
      </c>
      <c r="CX22" s="80"/>
      <c r="CY22" s="78"/>
      <c r="CZ22" s="78"/>
      <c r="DA22" s="79"/>
      <c r="DB22" s="75"/>
      <c r="DC22" s="80"/>
      <c r="DD22" s="78"/>
      <c r="DE22" s="78"/>
      <c r="DF22" s="79"/>
      <c r="DG22" s="75"/>
      <c r="DH22" s="80"/>
      <c r="DI22" s="78"/>
      <c r="DJ22" s="78"/>
      <c r="DK22" s="79"/>
      <c r="DL22" s="75"/>
      <c r="DM22" s="80"/>
      <c r="DN22" s="78"/>
      <c r="DO22" s="78"/>
      <c r="DP22" s="79"/>
      <c r="DQ22" s="75"/>
      <c r="DR22" s="80"/>
      <c r="DS22" s="78"/>
      <c r="DT22" s="78"/>
      <c r="DU22" s="79"/>
      <c r="DV22" s="75"/>
      <c r="DW22" s="80"/>
      <c r="DX22" s="78"/>
      <c r="DY22" s="78"/>
      <c r="DZ22" s="79"/>
      <c r="EA22" s="75"/>
      <c r="EB22" s="80"/>
      <c r="EC22" s="78"/>
      <c r="ED22" s="78"/>
      <c r="EE22" s="79"/>
      <c r="EF22" s="75"/>
      <c r="EG22" s="80"/>
      <c r="EH22" s="78"/>
      <c r="EI22" s="78"/>
      <c r="EJ22" s="79"/>
      <c r="EK22" s="75"/>
      <c r="EL22" s="80"/>
      <c r="EM22" s="78"/>
      <c r="EN22" s="78"/>
      <c r="EO22" s="79"/>
      <c r="EP22" s="75"/>
      <c r="EQ22" s="80"/>
      <c r="ER22" s="78"/>
      <c r="ES22" s="78"/>
      <c r="ET22" s="79"/>
      <c r="EU22" s="75"/>
    </row>
    <row r="23" spans="1:151" ht="21.75" thickBot="1">
      <c r="A23" s="261"/>
      <c r="B23" s="262" t="s">
        <v>43</v>
      </c>
      <c r="C23" s="84"/>
      <c r="D23" s="106"/>
      <c r="E23" s="81">
        <f>SUM(E19:E22)</f>
        <v>397</v>
      </c>
      <c r="F23" s="81">
        <f>SUM(F19:F22)</f>
        <v>4200</v>
      </c>
      <c r="G23" s="84"/>
      <c r="H23" s="84"/>
      <c r="I23" s="84"/>
      <c r="J23" s="81">
        <f>SUM(J19:J22)</f>
        <v>397</v>
      </c>
      <c r="K23" s="81">
        <f>SUM(K19:K22)</f>
        <v>2500</v>
      </c>
      <c r="L23" s="57"/>
      <c r="M23" s="84"/>
      <c r="N23" s="84"/>
      <c r="O23" s="81">
        <v>0</v>
      </c>
      <c r="P23" s="81">
        <v>0</v>
      </c>
      <c r="Q23" s="84"/>
      <c r="R23" s="84"/>
      <c r="S23" s="84"/>
      <c r="T23" s="81">
        <v>0</v>
      </c>
      <c r="U23" s="81">
        <v>0</v>
      </c>
      <c r="V23" s="84"/>
      <c r="W23" s="84"/>
      <c r="X23" s="84"/>
      <c r="Y23" s="81">
        <v>0</v>
      </c>
      <c r="Z23" s="81">
        <v>0</v>
      </c>
      <c r="AA23" s="84"/>
      <c r="AB23" s="84"/>
      <c r="AC23" s="84"/>
      <c r="AD23" s="81">
        <v>0</v>
      </c>
      <c r="AE23" s="81">
        <v>0</v>
      </c>
      <c r="AF23" s="84"/>
      <c r="AG23" s="84"/>
      <c r="AH23" s="84"/>
      <c r="AI23" s="81">
        <v>0</v>
      </c>
      <c r="AJ23" s="81">
        <v>0</v>
      </c>
      <c r="AK23" s="84"/>
      <c r="AL23" s="84"/>
      <c r="AM23" s="84"/>
      <c r="AN23" s="81">
        <v>0</v>
      </c>
      <c r="AO23" s="81">
        <v>0</v>
      </c>
      <c r="AP23" s="84"/>
      <c r="AQ23" s="84"/>
      <c r="AR23" s="84"/>
      <c r="AS23" s="81">
        <v>0</v>
      </c>
      <c r="AT23" s="81">
        <v>0</v>
      </c>
      <c r="AU23" s="84"/>
      <c r="AV23" s="84"/>
      <c r="AW23" s="84"/>
      <c r="AX23" s="81"/>
      <c r="AY23" s="81">
        <v>0</v>
      </c>
      <c r="AZ23" s="84"/>
      <c r="BA23" s="84"/>
      <c r="BB23" s="84"/>
      <c r="BC23" s="81">
        <v>0</v>
      </c>
      <c r="BD23" s="81">
        <v>0</v>
      </c>
      <c r="BE23" s="84"/>
      <c r="BF23" s="84"/>
      <c r="BG23" s="84"/>
      <c r="BH23" s="81">
        <v>0</v>
      </c>
      <c r="BI23" s="81">
        <v>0</v>
      </c>
      <c r="BJ23" s="84"/>
      <c r="BK23" s="84"/>
      <c r="BL23" s="84"/>
      <c r="BM23" s="81">
        <f>SUM(BM19:BM22)</f>
        <v>334</v>
      </c>
      <c r="BN23" s="81">
        <f>SUM(BN19:BN22)</f>
        <v>500</v>
      </c>
      <c r="BO23" s="84"/>
      <c r="BP23" s="84"/>
      <c r="BQ23" s="84"/>
      <c r="BR23" s="81">
        <f>SUM(BR19:BR22)</f>
        <v>334</v>
      </c>
      <c r="BS23" s="81">
        <f>SUM(BS19:BS22)</f>
        <v>500</v>
      </c>
      <c r="BT23" s="84"/>
      <c r="BU23" s="84"/>
      <c r="BV23" s="84"/>
      <c r="BW23" s="81">
        <f>SUM(BW19:BW22)</f>
        <v>334</v>
      </c>
      <c r="BX23" s="81">
        <f>SUM(BX19:BX22)</f>
        <v>500</v>
      </c>
      <c r="BY23" s="84"/>
      <c r="BZ23" s="84"/>
      <c r="CA23" s="84"/>
      <c r="CB23" s="81">
        <f>SUM(CB19:CB22)</f>
        <v>397</v>
      </c>
      <c r="CC23" s="81">
        <f>SUM(CC19:CC22)</f>
        <v>700</v>
      </c>
      <c r="CD23" s="84"/>
      <c r="CE23" s="84"/>
      <c r="CF23" s="84"/>
      <c r="CG23" s="81">
        <f>SUM(CG19:CG22)</f>
        <v>397</v>
      </c>
      <c r="CH23" s="81">
        <f>SUM(CH19:CH22)</f>
        <v>700</v>
      </c>
      <c r="CI23" s="84"/>
      <c r="CJ23" s="84"/>
      <c r="CK23" s="84"/>
      <c r="CL23" s="81">
        <v>0</v>
      </c>
      <c r="CM23" s="81">
        <v>0</v>
      </c>
      <c r="CN23" s="84"/>
      <c r="CO23" s="84"/>
      <c r="CP23" s="84"/>
      <c r="CQ23" s="81">
        <v>0</v>
      </c>
      <c r="CR23" s="81">
        <v>0</v>
      </c>
      <c r="CS23" s="84"/>
      <c r="CT23" s="84"/>
      <c r="CU23" s="84"/>
      <c r="CV23" s="81">
        <f>SUM(CV19:CV22)</f>
        <v>334</v>
      </c>
      <c r="CW23" s="81">
        <f>SUM(CW19:CW22)</f>
        <v>800</v>
      </c>
      <c r="CX23" s="84"/>
      <c r="CY23" s="84"/>
      <c r="CZ23" s="84"/>
      <c r="DA23" s="81">
        <f>SUM(DA20:DA22)</f>
        <v>334</v>
      </c>
      <c r="DB23" s="81">
        <f>SUM(DB20:DB22)</f>
        <v>800</v>
      </c>
      <c r="DC23" s="84"/>
      <c r="DD23" s="84"/>
      <c r="DE23" s="84"/>
      <c r="DF23" s="81">
        <f>SUM(DF19:DF22)</f>
        <v>334</v>
      </c>
      <c r="DG23" s="81">
        <f>SUM(DG19:DG22)</f>
        <v>800</v>
      </c>
      <c r="DH23" s="84"/>
      <c r="DI23" s="84"/>
      <c r="DJ23" s="84"/>
      <c r="DK23" s="81">
        <f>SUM(DK19:DK22)</f>
        <v>397</v>
      </c>
      <c r="DL23" s="81">
        <f>SUM(DL19:DL22)</f>
        <v>1000</v>
      </c>
      <c r="DM23" s="84"/>
      <c r="DN23" s="84"/>
      <c r="DO23" s="84"/>
      <c r="DP23" s="81">
        <f>SUM(DP19:DP22)</f>
        <v>397</v>
      </c>
      <c r="DQ23" s="81">
        <f>SUM(DQ19:DQ22)</f>
        <v>1000</v>
      </c>
      <c r="DR23" s="84"/>
      <c r="DS23" s="84"/>
      <c r="DT23" s="84"/>
      <c r="DU23" s="81">
        <v>0</v>
      </c>
      <c r="DV23" s="81">
        <v>0</v>
      </c>
      <c r="DW23" s="84"/>
      <c r="DX23" s="84"/>
      <c r="DY23" s="84"/>
      <c r="DZ23" s="81">
        <v>0</v>
      </c>
      <c r="EA23" s="81">
        <v>0</v>
      </c>
      <c r="EB23" s="84"/>
      <c r="EC23" s="84"/>
      <c r="ED23" s="84"/>
      <c r="EE23" s="81">
        <v>0</v>
      </c>
      <c r="EF23" s="81">
        <v>0</v>
      </c>
      <c r="EG23" s="84"/>
      <c r="EH23" s="84"/>
      <c r="EI23" s="84"/>
      <c r="EJ23" s="81">
        <f>SUM(EJ20:EJ22)</f>
        <v>334</v>
      </c>
      <c r="EK23" s="81">
        <f>SUM(EK20:EK22)</f>
        <v>3000</v>
      </c>
      <c r="EL23" s="84"/>
      <c r="EM23" s="84"/>
      <c r="EN23" s="84"/>
      <c r="EO23" s="81">
        <f>SUM(EO20:EO22)</f>
        <v>334</v>
      </c>
      <c r="EP23" s="81">
        <v>3000</v>
      </c>
      <c r="EQ23" s="84"/>
      <c r="ER23" s="84"/>
      <c r="ES23" s="84"/>
      <c r="ET23" s="81">
        <f>SUM(ET20:ET22)</f>
        <v>334</v>
      </c>
      <c r="EU23" s="81">
        <v>3000</v>
      </c>
    </row>
    <row r="24" spans="1:151">
      <c r="A24" s="273">
        <v>3</v>
      </c>
      <c r="B24" s="274" t="s">
        <v>52</v>
      </c>
      <c r="C24" s="23" t="s">
        <v>38</v>
      </c>
      <c r="D24" s="341"/>
      <c r="E24" s="335">
        <v>0</v>
      </c>
      <c r="F24" s="25">
        <v>0</v>
      </c>
      <c r="G24" s="23"/>
      <c r="H24" s="23" t="s">
        <v>38</v>
      </c>
      <c r="I24" s="22"/>
      <c r="J24" s="24">
        <v>0</v>
      </c>
      <c r="K24" s="25">
        <v>0</v>
      </c>
      <c r="L24" s="58"/>
      <c r="M24" s="23" t="s">
        <v>38</v>
      </c>
      <c r="N24" s="22"/>
      <c r="O24" s="24">
        <v>0</v>
      </c>
      <c r="P24" s="25">
        <v>0</v>
      </c>
      <c r="Q24" s="23"/>
      <c r="R24" s="23" t="s">
        <v>38</v>
      </c>
      <c r="S24" s="22"/>
      <c r="T24" s="24">
        <v>0</v>
      </c>
      <c r="U24" s="25">
        <v>0</v>
      </c>
      <c r="V24" s="23"/>
      <c r="W24" s="23" t="s">
        <v>38</v>
      </c>
      <c r="X24" s="22"/>
      <c r="Y24" s="24">
        <v>0</v>
      </c>
      <c r="Z24" s="25">
        <v>0</v>
      </c>
      <c r="AA24" s="23"/>
      <c r="AB24" s="23" t="s">
        <v>96</v>
      </c>
      <c r="AC24" s="22">
        <v>2527</v>
      </c>
      <c r="AD24" s="24">
        <v>425</v>
      </c>
      <c r="AE24" s="25">
        <v>2500</v>
      </c>
      <c r="AF24" s="23"/>
      <c r="AG24" s="23" t="s">
        <v>96</v>
      </c>
      <c r="AH24" s="22">
        <v>2527</v>
      </c>
      <c r="AI24" s="24">
        <v>350</v>
      </c>
      <c r="AJ24" s="25">
        <v>1800</v>
      </c>
      <c r="AK24" s="23"/>
      <c r="AL24" s="23" t="s">
        <v>96</v>
      </c>
      <c r="AM24" s="22">
        <v>2528</v>
      </c>
      <c r="AN24" s="24">
        <v>346</v>
      </c>
      <c r="AO24" s="25">
        <v>2500</v>
      </c>
      <c r="AP24" s="23"/>
      <c r="AQ24" s="23" t="s">
        <v>96</v>
      </c>
      <c r="AR24" s="22">
        <v>2528</v>
      </c>
      <c r="AS24" s="24">
        <v>373</v>
      </c>
      <c r="AT24" s="25">
        <v>2500</v>
      </c>
      <c r="AU24" s="23"/>
      <c r="AV24" s="23" t="s">
        <v>96</v>
      </c>
      <c r="AW24" s="22">
        <v>2534</v>
      </c>
      <c r="AX24" s="24">
        <v>397</v>
      </c>
      <c r="AY24" s="25">
        <v>2500</v>
      </c>
      <c r="AZ24" s="23"/>
      <c r="BA24" s="23" t="s">
        <v>96</v>
      </c>
      <c r="BB24" s="22">
        <v>2534</v>
      </c>
      <c r="BC24" s="24">
        <v>282</v>
      </c>
      <c r="BD24" s="25">
        <v>2000</v>
      </c>
      <c r="BE24" s="23"/>
      <c r="BF24" s="23" t="s">
        <v>96</v>
      </c>
      <c r="BG24" s="22">
        <v>2534</v>
      </c>
      <c r="BH24" s="24">
        <v>306</v>
      </c>
      <c r="BI24" s="25">
        <v>2000</v>
      </c>
      <c r="BJ24" s="23"/>
      <c r="BK24" s="23" t="s">
        <v>96</v>
      </c>
      <c r="BL24" s="22">
        <v>2535</v>
      </c>
      <c r="BM24" s="24">
        <v>272</v>
      </c>
      <c r="BN24" s="25">
        <v>2000</v>
      </c>
      <c r="BO24" s="23"/>
      <c r="BP24" s="23" t="s">
        <v>96</v>
      </c>
      <c r="BQ24" s="22">
        <v>2535</v>
      </c>
      <c r="BR24" s="24">
        <v>244</v>
      </c>
      <c r="BS24" s="25">
        <v>2000</v>
      </c>
      <c r="BT24" s="23"/>
      <c r="BU24" s="23" t="s">
        <v>96</v>
      </c>
      <c r="BV24" s="22">
        <v>2535</v>
      </c>
      <c r="BW24" s="24">
        <v>256</v>
      </c>
      <c r="BX24" s="25">
        <v>2000</v>
      </c>
      <c r="BY24" s="23"/>
      <c r="BZ24" s="23" t="s">
        <v>96</v>
      </c>
      <c r="CA24" s="22">
        <v>2536</v>
      </c>
      <c r="CB24" s="24">
        <v>424</v>
      </c>
      <c r="CC24" s="25">
        <v>3000</v>
      </c>
      <c r="CD24" s="23"/>
      <c r="CE24" s="23" t="s">
        <v>96</v>
      </c>
      <c r="CF24" s="22">
        <v>2537</v>
      </c>
      <c r="CG24" s="24">
        <v>270</v>
      </c>
      <c r="CH24" s="25">
        <v>2000</v>
      </c>
      <c r="CI24" s="23"/>
      <c r="CJ24" s="23" t="s">
        <v>96</v>
      </c>
      <c r="CK24" s="22">
        <v>2537</v>
      </c>
      <c r="CL24" s="24">
        <v>246</v>
      </c>
      <c r="CM24" s="25">
        <v>2000</v>
      </c>
      <c r="CN24" s="23"/>
      <c r="CO24" s="23" t="s">
        <v>38</v>
      </c>
      <c r="CP24" s="22"/>
      <c r="CQ24" s="24">
        <v>0</v>
      </c>
      <c r="CR24" s="25">
        <v>0</v>
      </c>
      <c r="CS24" s="23"/>
      <c r="CT24" s="23" t="s">
        <v>38</v>
      </c>
      <c r="CU24" s="22"/>
      <c r="CV24" s="24">
        <v>0</v>
      </c>
      <c r="CW24" s="25">
        <v>0</v>
      </c>
      <c r="CX24" s="23"/>
      <c r="CY24" s="23" t="s">
        <v>38</v>
      </c>
      <c r="CZ24" s="22">
        <v>2527</v>
      </c>
      <c r="DA24" s="24">
        <v>425</v>
      </c>
      <c r="DB24" s="25">
        <v>400</v>
      </c>
      <c r="DC24" s="23"/>
      <c r="DD24" s="23" t="s">
        <v>38</v>
      </c>
      <c r="DE24" s="22">
        <v>2527</v>
      </c>
      <c r="DF24" s="24">
        <v>350</v>
      </c>
      <c r="DG24" s="25">
        <v>400</v>
      </c>
      <c r="DH24" s="23"/>
      <c r="DI24" s="23" t="s">
        <v>38</v>
      </c>
      <c r="DJ24" s="22">
        <v>2528</v>
      </c>
      <c r="DK24" s="24">
        <v>346</v>
      </c>
      <c r="DL24" s="25">
        <v>400</v>
      </c>
      <c r="DM24" s="23"/>
      <c r="DN24" s="23" t="s">
        <v>38</v>
      </c>
      <c r="DO24" s="22">
        <v>2528</v>
      </c>
      <c r="DP24" s="24">
        <v>373</v>
      </c>
      <c r="DQ24" s="25">
        <v>400</v>
      </c>
      <c r="DR24" s="23"/>
      <c r="DS24" s="23" t="s">
        <v>38</v>
      </c>
      <c r="DT24" s="22">
        <v>2534</v>
      </c>
      <c r="DU24" s="24">
        <v>397</v>
      </c>
      <c r="DV24" s="25">
        <v>400</v>
      </c>
      <c r="DW24" s="23"/>
      <c r="DX24" s="23" t="s">
        <v>38</v>
      </c>
      <c r="DY24" s="22">
        <v>2534</v>
      </c>
      <c r="DZ24" s="24">
        <v>282</v>
      </c>
      <c r="EA24" s="25">
        <v>400</v>
      </c>
      <c r="EB24" s="23"/>
      <c r="EC24" s="23" t="s">
        <v>38</v>
      </c>
      <c r="ED24" s="22">
        <v>2534</v>
      </c>
      <c r="EE24" s="24">
        <v>306</v>
      </c>
      <c r="EF24" s="25">
        <v>400</v>
      </c>
      <c r="EG24" s="23"/>
      <c r="EH24" s="23" t="s">
        <v>38</v>
      </c>
      <c r="EI24" s="22">
        <v>2535</v>
      </c>
      <c r="EJ24" s="24">
        <v>272</v>
      </c>
      <c r="EK24" s="25">
        <v>400</v>
      </c>
      <c r="EL24" s="23"/>
      <c r="EM24" s="23" t="s">
        <v>38</v>
      </c>
      <c r="EN24" s="22">
        <v>2535</v>
      </c>
      <c r="EO24" s="24">
        <v>244</v>
      </c>
      <c r="EP24" s="25">
        <v>400</v>
      </c>
      <c r="EQ24" s="23"/>
      <c r="ER24" s="23" t="s">
        <v>38</v>
      </c>
      <c r="ES24" s="22">
        <v>2535</v>
      </c>
      <c r="ET24" s="24">
        <v>256</v>
      </c>
      <c r="EU24" s="25">
        <v>400</v>
      </c>
    </row>
    <row r="25" spans="1:151">
      <c r="A25" s="274"/>
      <c r="B25" s="274"/>
      <c r="C25" s="22" t="s">
        <v>39</v>
      </c>
      <c r="D25" s="341"/>
      <c r="E25" s="335"/>
      <c r="F25" s="25"/>
      <c r="G25" s="23"/>
      <c r="H25" s="22" t="s">
        <v>39</v>
      </c>
      <c r="I25" s="22"/>
      <c r="J25" s="24"/>
      <c r="K25" s="25"/>
      <c r="L25" s="58"/>
      <c r="M25" s="22" t="s">
        <v>39</v>
      </c>
      <c r="N25" s="22"/>
      <c r="O25" s="24">
        <v>0</v>
      </c>
      <c r="P25" s="25">
        <v>0</v>
      </c>
      <c r="Q25" s="23"/>
      <c r="R25" s="22" t="s">
        <v>39</v>
      </c>
      <c r="S25" s="22"/>
      <c r="T25" s="24">
        <v>0</v>
      </c>
      <c r="U25" s="25">
        <v>0</v>
      </c>
      <c r="V25" s="23"/>
      <c r="W25" s="22" t="s">
        <v>39</v>
      </c>
      <c r="X25" s="22"/>
      <c r="Y25" s="24">
        <v>0</v>
      </c>
      <c r="Z25" s="25">
        <v>0</v>
      </c>
      <c r="AA25" s="23"/>
      <c r="AB25" s="22"/>
      <c r="AC25" s="22"/>
      <c r="AD25" s="24">
        <v>0</v>
      </c>
      <c r="AE25" s="25">
        <v>0</v>
      </c>
      <c r="AF25" s="23"/>
      <c r="AG25" s="22"/>
      <c r="AH25" s="22"/>
      <c r="AI25" s="24">
        <v>0</v>
      </c>
      <c r="AJ25" s="25">
        <v>0</v>
      </c>
      <c r="AK25" s="23"/>
      <c r="AL25" s="22"/>
      <c r="AM25" s="22"/>
      <c r="AN25" s="24">
        <v>0</v>
      </c>
      <c r="AO25" s="25">
        <v>0</v>
      </c>
      <c r="AP25" s="23"/>
      <c r="AQ25" s="22"/>
      <c r="AR25" s="22"/>
      <c r="AS25" s="24">
        <v>0</v>
      </c>
      <c r="AT25" s="25">
        <v>0</v>
      </c>
      <c r="AU25" s="23"/>
      <c r="AV25" s="22"/>
      <c r="AW25" s="22"/>
      <c r="AX25" s="24">
        <v>0</v>
      </c>
      <c r="AY25" s="25">
        <v>0</v>
      </c>
      <c r="AZ25" s="23"/>
      <c r="BA25" s="22"/>
      <c r="BB25" s="22"/>
      <c r="BC25" s="24">
        <v>0</v>
      </c>
      <c r="BD25" s="25">
        <v>0</v>
      </c>
      <c r="BE25" s="23"/>
      <c r="BF25" s="22"/>
      <c r="BG25" s="22"/>
      <c r="BH25" s="24">
        <v>0</v>
      </c>
      <c r="BI25" s="25">
        <v>0</v>
      </c>
      <c r="BJ25" s="23"/>
      <c r="BK25" s="22"/>
      <c r="BL25" s="22"/>
      <c r="BM25" s="24">
        <v>0</v>
      </c>
      <c r="BN25" s="25">
        <v>0</v>
      </c>
      <c r="BO25" s="23"/>
      <c r="BP25" s="22"/>
      <c r="BQ25" s="22"/>
      <c r="BR25" s="24">
        <v>0</v>
      </c>
      <c r="BS25" s="25">
        <v>0</v>
      </c>
      <c r="BT25" s="23"/>
      <c r="BU25" s="22"/>
      <c r="BV25" s="22"/>
      <c r="BW25" s="24">
        <v>0</v>
      </c>
      <c r="BX25" s="25">
        <v>0</v>
      </c>
      <c r="BY25" s="23"/>
      <c r="BZ25" s="22"/>
      <c r="CA25" s="22"/>
      <c r="CB25" s="24">
        <v>0</v>
      </c>
      <c r="CC25" s="25">
        <v>0</v>
      </c>
      <c r="CD25" s="23"/>
      <c r="CE25" s="22"/>
      <c r="CF25" s="22"/>
      <c r="CG25" s="24">
        <v>0</v>
      </c>
      <c r="CH25" s="25">
        <v>0</v>
      </c>
      <c r="CI25" s="23"/>
      <c r="CJ25" s="22"/>
      <c r="CK25" s="22"/>
      <c r="CL25" s="24">
        <v>0</v>
      </c>
      <c r="CM25" s="25">
        <v>0</v>
      </c>
      <c r="CN25" s="23"/>
      <c r="CO25" s="22" t="s">
        <v>39</v>
      </c>
      <c r="CP25" s="22"/>
      <c r="CQ25" s="24">
        <v>0</v>
      </c>
      <c r="CR25" s="25">
        <v>0</v>
      </c>
      <c r="CS25" s="23"/>
      <c r="CT25" s="22" t="s">
        <v>39</v>
      </c>
      <c r="CU25" s="22"/>
      <c r="CV25" s="24">
        <v>0</v>
      </c>
      <c r="CW25" s="25">
        <v>0</v>
      </c>
      <c r="CX25" s="23"/>
      <c r="CY25" s="22" t="s">
        <v>39</v>
      </c>
      <c r="CZ25" s="22"/>
      <c r="DA25" s="24">
        <v>0</v>
      </c>
      <c r="DB25" s="25">
        <v>0</v>
      </c>
      <c r="DC25" s="23"/>
      <c r="DD25" s="22"/>
      <c r="DE25" s="22"/>
      <c r="DF25" s="24">
        <v>0</v>
      </c>
      <c r="DG25" s="25">
        <v>0</v>
      </c>
      <c r="DH25" s="23"/>
      <c r="DI25" s="22"/>
      <c r="DJ25" s="22"/>
      <c r="DK25" s="24">
        <v>0</v>
      </c>
      <c r="DL25" s="25">
        <v>0</v>
      </c>
      <c r="DM25" s="23"/>
      <c r="DN25" s="22"/>
      <c r="DO25" s="22"/>
      <c r="DP25" s="24">
        <v>0</v>
      </c>
      <c r="DQ25" s="25">
        <v>0</v>
      </c>
      <c r="DR25" s="23"/>
      <c r="DS25" s="22"/>
      <c r="DT25" s="22"/>
      <c r="DU25" s="24">
        <v>0</v>
      </c>
      <c r="DV25" s="25">
        <v>0</v>
      </c>
      <c r="DW25" s="23"/>
      <c r="DX25" s="22"/>
      <c r="DY25" s="22"/>
      <c r="DZ25" s="24">
        <v>0</v>
      </c>
      <c r="EA25" s="25">
        <v>0</v>
      </c>
      <c r="EB25" s="23"/>
      <c r="EC25" s="22"/>
      <c r="ED25" s="22"/>
      <c r="EE25" s="24">
        <v>0</v>
      </c>
      <c r="EF25" s="25">
        <v>0</v>
      </c>
      <c r="EG25" s="23"/>
      <c r="EH25" s="23" t="s">
        <v>39</v>
      </c>
      <c r="EI25" s="22">
        <v>2527</v>
      </c>
      <c r="EJ25" s="24">
        <v>425</v>
      </c>
      <c r="EK25" s="25">
        <v>400</v>
      </c>
      <c r="EL25" s="23"/>
      <c r="EM25" s="23" t="s">
        <v>39</v>
      </c>
      <c r="EN25" s="22">
        <v>2527</v>
      </c>
      <c r="EO25" s="24">
        <v>350</v>
      </c>
      <c r="EP25" s="25">
        <v>400</v>
      </c>
      <c r="EQ25" s="23"/>
      <c r="ER25" s="23" t="s">
        <v>39</v>
      </c>
      <c r="ES25" s="22">
        <v>2528</v>
      </c>
      <c r="ET25" s="24">
        <v>346</v>
      </c>
      <c r="EU25" s="25">
        <v>400</v>
      </c>
    </row>
    <row r="26" spans="1:151">
      <c r="A26" s="273"/>
      <c r="B26" s="274"/>
      <c r="C26" s="22" t="s">
        <v>96</v>
      </c>
      <c r="D26" s="341"/>
      <c r="E26" s="335">
        <v>0</v>
      </c>
      <c r="F26" s="25">
        <v>0</v>
      </c>
      <c r="G26" s="23"/>
      <c r="H26" s="22" t="s">
        <v>96</v>
      </c>
      <c r="I26" s="22"/>
      <c r="J26" s="24"/>
      <c r="K26" s="25"/>
      <c r="L26" s="58"/>
      <c r="M26" s="22" t="s">
        <v>96</v>
      </c>
      <c r="N26" s="22"/>
      <c r="O26" s="24">
        <v>0</v>
      </c>
      <c r="P26" s="25">
        <v>0</v>
      </c>
      <c r="Q26" s="23"/>
      <c r="R26" s="22" t="s">
        <v>96</v>
      </c>
      <c r="S26" s="22"/>
      <c r="T26" s="24">
        <v>0</v>
      </c>
      <c r="U26" s="25">
        <v>0</v>
      </c>
      <c r="V26" s="23"/>
      <c r="W26" s="22" t="s">
        <v>96</v>
      </c>
      <c r="X26" s="22"/>
      <c r="Y26" s="24">
        <v>0</v>
      </c>
      <c r="Z26" s="25">
        <v>0</v>
      </c>
      <c r="AA26" s="23"/>
      <c r="AB26" s="22"/>
      <c r="AC26" s="22"/>
      <c r="AD26" s="24">
        <v>0</v>
      </c>
      <c r="AE26" s="25">
        <v>0</v>
      </c>
      <c r="AF26" s="23"/>
      <c r="AG26" s="22"/>
      <c r="AH26" s="22"/>
      <c r="AI26" s="24">
        <v>0</v>
      </c>
      <c r="AJ26" s="25">
        <v>0</v>
      </c>
      <c r="AK26" s="23"/>
      <c r="AL26" s="22"/>
      <c r="AM26" s="22"/>
      <c r="AN26" s="24">
        <v>0</v>
      </c>
      <c r="AO26" s="25">
        <v>0</v>
      </c>
      <c r="AP26" s="23"/>
      <c r="AQ26" s="22"/>
      <c r="AR26" s="22"/>
      <c r="AS26" s="24"/>
      <c r="AT26" s="25"/>
      <c r="AU26" s="23"/>
      <c r="AV26" s="22"/>
      <c r="AW26" s="22"/>
      <c r="AX26" s="24"/>
      <c r="AY26" s="25"/>
      <c r="AZ26" s="23"/>
      <c r="BA26" s="22"/>
      <c r="BB26" s="22"/>
      <c r="BC26" s="24"/>
      <c r="BD26" s="25"/>
      <c r="BE26" s="23"/>
      <c r="BF26" s="22"/>
      <c r="BG26" s="22"/>
      <c r="BH26" s="24"/>
      <c r="BI26" s="25"/>
      <c r="BJ26" s="23"/>
      <c r="BK26" s="22"/>
      <c r="BL26" s="22"/>
      <c r="BM26" s="24"/>
      <c r="BN26" s="25"/>
      <c r="BO26" s="23"/>
      <c r="BP26" s="22"/>
      <c r="BQ26" s="22"/>
      <c r="BR26" s="24"/>
      <c r="BS26" s="25"/>
      <c r="BT26" s="23"/>
      <c r="BU26" s="22"/>
      <c r="BV26" s="22"/>
      <c r="BW26" s="24"/>
      <c r="BX26" s="25"/>
      <c r="BY26" s="23"/>
      <c r="BZ26" s="22"/>
      <c r="CA26" s="22"/>
      <c r="CB26" s="24"/>
      <c r="CC26" s="25"/>
      <c r="CD26" s="23"/>
      <c r="CE26" s="22"/>
      <c r="CF26" s="22"/>
      <c r="CG26" s="24"/>
      <c r="CH26" s="25"/>
      <c r="CI26" s="23"/>
      <c r="CJ26" s="22"/>
      <c r="CK26" s="22"/>
      <c r="CL26" s="24"/>
      <c r="CM26" s="25"/>
      <c r="CN26" s="23"/>
      <c r="CO26" s="22" t="s">
        <v>96</v>
      </c>
      <c r="CP26" s="22">
        <v>2537</v>
      </c>
      <c r="CQ26" s="24">
        <v>289</v>
      </c>
      <c r="CR26" s="25">
        <v>2000</v>
      </c>
      <c r="CS26" s="23"/>
      <c r="CT26" s="22" t="s">
        <v>96</v>
      </c>
      <c r="CU26" s="22"/>
      <c r="CV26" s="24"/>
      <c r="CW26" s="25"/>
      <c r="CX26" s="23"/>
      <c r="CY26" s="22" t="s">
        <v>96</v>
      </c>
      <c r="CZ26" s="22"/>
      <c r="DA26" s="24"/>
      <c r="DB26" s="25"/>
      <c r="DC26" s="23"/>
      <c r="DD26" s="22"/>
      <c r="DE26" s="22"/>
      <c r="DF26" s="24">
        <v>0</v>
      </c>
      <c r="DG26" s="25">
        <v>0</v>
      </c>
      <c r="DH26" s="23"/>
      <c r="DI26" s="22"/>
      <c r="DJ26" s="22"/>
      <c r="DK26" s="24">
        <v>0</v>
      </c>
      <c r="DL26" s="25">
        <v>0</v>
      </c>
      <c r="DM26" s="23"/>
      <c r="DN26" s="22"/>
      <c r="DO26" s="22"/>
      <c r="DP26" s="24">
        <v>0</v>
      </c>
      <c r="DQ26" s="25">
        <v>0</v>
      </c>
      <c r="DR26" s="23"/>
      <c r="DS26" s="22"/>
      <c r="DT26" s="22"/>
      <c r="DU26" s="24">
        <v>0</v>
      </c>
      <c r="DV26" s="25">
        <v>0</v>
      </c>
      <c r="DW26" s="23"/>
      <c r="DX26" s="22"/>
      <c r="DY26" s="22"/>
      <c r="DZ26" s="24">
        <v>0</v>
      </c>
      <c r="EA26" s="25">
        <v>0</v>
      </c>
      <c r="EB26" s="23"/>
      <c r="EC26" s="22"/>
      <c r="ED26" s="22"/>
      <c r="EE26" s="24">
        <v>0</v>
      </c>
      <c r="EF26" s="25">
        <v>0</v>
      </c>
      <c r="EG26" s="23"/>
      <c r="EH26" s="22"/>
      <c r="EI26" s="22"/>
      <c r="EJ26" s="24">
        <v>0</v>
      </c>
      <c r="EK26" s="25">
        <v>0</v>
      </c>
      <c r="EL26" s="23"/>
      <c r="EM26" s="22"/>
      <c r="EN26" s="22"/>
      <c r="EO26" s="24">
        <v>0</v>
      </c>
      <c r="EP26" s="25">
        <v>0</v>
      </c>
      <c r="EQ26" s="23"/>
      <c r="ER26" s="22"/>
      <c r="ES26" s="22"/>
      <c r="ET26" s="24">
        <v>0</v>
      </c>
      <c r="EU26" s="25">
        <v>0</v>
      </c>
    </row>
    <row r="27" spans="1:151" ht="21.75" thickBot="1">
      <c r="A27" s="275"/>
      <c r="B27" s="276" t="s">
        <v>43</v>
      </c>
      <c r="C27" s="59"/>
      <c r="D27" s="342"/>
      <c r="E27" s="60">
        <v>0</v>
      </c>
      <c r="F27" s="60">
        <v>0</v>
      </c>
      <c r="G27" s="59"/>
      <c r="H27" s="59"/>
      <c r="I27" s="59"/>
      <c r="J27" s="60">
        <v>0</v>
      </c>
      <c r="K27" s="60">
        <v>0</v>
      </c>
      <c r="L27" s="61"/>
      <c r="M27" s="59"/>
      <c r="N27" s="59"/>
      <c r="O27" s="60">
        <v>0</v>
      </c>
      <c r="P27" s="60">
        <v>0</v>
      </c>
      <c r="Q27" s="59"/>
      <c r="R27" s="59"/>
      <c r="S27" s="59"/>
      <c r="T27" s="60">
        <v>0</v>
      </c>
      <c r="U27" s="60">
        <v>0</v>
      </c>
      <c r="V27" s="59"/>
      <c r="W27" s="59"/>
      <c r="X27" s="59"/>
      <c r="Y27" s="62">
        <v>0</v>
      </c>
      <c r="Z27" s="63">
        <v>0</v>
      </c>
      <c r="AA27" s="26"/>
      <c r="AB27" s="26"/>
      <c r="AC27" s="26"/>
      <c r="AD27" s="27">
        <f>SUM(AD23:AD26)</f>
        <v>425</v>
      </c>
      <c r="AE27" s="27">
        <f>SUM(AE23:AE26)</f>
        <v>2500</v>
      </c>
      <c r="AF27" s="26"/>
      <c r="AG27" s="26"/>
      <c r="AH27" s="26"/>
      <c r="AI27" s="27">
        <f>SUM(AI23:AI26)</f>
        <v>350</v>
      </c>
      <c r="AJ27" s="27">
        <f>SUM(AJ23:AJ26)</f>
        <v>1800</v>
      </c>
      <c r="AK27" s="26"/>
      <c r="AL27" s="26"/>
      <c r="AM27" s="26"/>
      <c r="AN27" s="27">
        <f>SUM(AN23:AN26)</f>
        <v>346</v>
      </c>
      <c r="AO27" s="27">
        <f>SUM(AO23:AO26)</f>
        <v>2500</v>
      </c>
      <c r="AP27" s="26"/>
      <c r="AQ27" s="26"/>
      <c r="AR27" s="26"/>
      <c r="AS27" s="27">
        <f>SUM(AS23:AS26)</f>
        <v>373</v>
      </c>
      <c r="AT27" s="27">
        <f>SUM(AT23:AT26)</f>
        <v>2500</v>
      </c>
      <c r="AU27" s="26"/>
      <c r="AV27" s="26"/>
      <c r="AW27" s="26"/>
      <c r="AX27" s="27">
        <f>SUM(AX24:AX26)</f>
        <v>397</v>
      </c>
      <c r="AY27" s="27">
        <f>SUM(AY24:AY26)</f>
        <v>2500</v>
      </c>
      <c r="AZ27" s="26"/>
      <c r="BA27" s="26"/>
      <c r="BB27" s="26"/>
      <c r="BC27" s="27">
        <f>SUM(BC23:BC26)</f>
        <v>282</v>
      </c>
      <c r="BD27" s="27">
        <f>SUM(BD23:BD26)</f>
        <v>2000</v>
      </c>
      <c r="BE27" s="26"/>
      <c r="BF27" s="26"/>
      <c r="BG27" s="26"/>
      <c r="BH27" s="27">
        <f>SUM(BH23:BH26)</f>
        <v>306</v>
      </c>
      <c r="BI27" s="27">
        <f>SUM(BI23:BI26)</f>
        <v>2000</v>
      </c>
      <c r="BJ27" s="26"/>
      <c r="BK27" s="26"/>
      <c r="BL27" s="26"/>
      <c r="BM27" s="27">
        <f>SUM(BM24:BM26)</f>
        <v>272</v>
      </c>
      <c r="BN27" s="27">
        <f>SUM(BN24:BN26)</f>
        <v>2000</v>
      </c>
      <c r="BO27" s="26"/>
      <c r="BP27" s="26"/>
      <c r="BQ27" s="26"/>
      <c r="BR27" s="27">
        <f>SUM(BR24:BR26)</f>
        <v>244</v>
      </c>
      <c r="BS27" s="27">
        <f>SUM(BS24:BS26)</f>
        <v>2000</v>
      </c>
      <c r="BT27" s="26"/>
      <c r="BU27" s="26"/>
      <c r="BV27" s="26"/>
      <c r="BW27" s="27">
        <f>SUM(BW24:BW26)</f>
        <v>256</v>
      </c>
      <c r="BX27" s="27">
        <f>SUM(BX24:BX26)</f>
        <v>2000</v>
      </c>
      <c r="BY27" s="26"/>
      <c r="BZ27" s="26"/>
      <c r="CA27" s="26"/>
      <c r="CB27" s="27">
        <f>SUM(CB24:CB26)</f>
        <v>424</v>
      </c>
      <c r="CC27" s="27">
        <f>SUM(CC24:CC26)</f>
        <v>3000</v>
      </c>
      <c r="CD27" s="26"/>
      <c r="CE27" s="26"/>
      <c r="CF27" s="26"/>
      <c r="CG27" s="29">
        <f>SUM(CG24:CG26)</f>
        <v>270</v>
      </c>
      <c r="CH27" s="29">
        <f>SUM(CH24:CH26)</f>
        <v>2000</v>
      </c>
      <c r="CI27" s="26"/>
      <c r="CJ27" s="26"/>
      <c r="CK27" s="26"/>
      <c r="CL27" s="27">
        <f>SUM(CL23:CL26)</f>
        <v>246</v>
      </c>
      <c r="CM27" s="28">
        <v>2000</v>
      </c>
      <c r="CN27" s="26"/>
      <c r="CO27" s="26"/>
      <c r="CP27" s="26"/>
      <c r="CQ27" s="27">
        <f>SUM(CQ23:CQ26)</f>
        <v>289</v>
      </c>
      <c r="CR27" s="27">
        <f>SUM(CR23:CR26)</f>
        <v>2000</v>
      </c>
      <c r="CS27" s="26"/>
      <c r="CT27" s="26"/>
      <c r="CU27" s="26"/>
      <c r="CV27" s="27">
        <v>0</v>
      </c>
      <c r="CW27" s="28">
        <v>0</v>
      </c>
      <c r="CX27" s="26"/>
      <c r="CY27" s="26"/>
      <c r="CZ27" s="26"/>
      <c r="DA27" s="27">
        <f>SUM(DA24:DA26)</f>
        <v>425</v>
      </c>
      <c r="DB27" s="27">
        <f>SUM(DB24:DB26)</f>
        <v>400</v>
      </c>
      <c r="DC27" s="26"/>
      <c r="DD27" s="26"/>
      <c r="DE27" s="26"/>
      <c r="DF27" s="27">
        <f>SUM(DF24:DF26)</f>
        <v>350</v>
      </c>
      <c r="DG27" s="27">
        <f>SUM(DG24:DG26)</f>
        <v>400</v>
      </c>
      <c r="DH27" s="26"/>
      <c r="DI27" s="26"/>
      <c r="DJ27" s="26"/>
      <c r="DK27" s="27">
        <f>+DK24</f>
        <v>346</v>
      </c>
      <c r="DL27" s="28">
        <f>+DL24</f>
        <v>400</v>
      </c>
      <c r="DM27" s="26"/>
      <c r="DN27" s="26"/>
      <c r="DO27" s="26"/>
      <c r="DP27" s="27">
        <f>+DP24</f>
        <v>373</v>
      </c>
      <c r="DQ27" s="28">
        <v>400</v>
      </c>
      <c r="DR27" s="26"/>
      <c r="DS27" s="26"/>
      <c r="DT27" s="26"/>
      <c r="DU27" s="27">
        <f>+DU24</f>
        <v>397</v>
      </c>
      <c r="DV27" s="28">
        <v>400</v>
      </c>
      <c r="DW27" s="26"/>
      <c r="DX27" s="26"/>
      <c r="DY27" s="26"/>
      <c r="DZ27" s="27">
        <f>+DZ24</f>
        <v>282</v>
      </c>
      <c r="EA27" s="28">
        <v>400</v>
      </c>
      <c r="EB27" s="26"/>
      <c r="EC27" s="26"/>
      <c r="ED27" s="26"/>
      <c r="EE27" s="27">
        <f>SUM(EE23:EE26)</f>
        <v>306</v>
      </c>
      <c r="EF27" s="27">
        <f>SUM(EF23:EF26)</f>
        <v>400</v>
      </c>
      <c r="EG27" s="26"/>
      <c r="EH27" s="26"/>
      <c r="EI27" s="26"/>
      <c r="EJ27" s="27">
        <f>SUM(EJ24:EJ26)</f>
        <v>697</v>
      </c>
      <c r="EK27" s="27">
        <f>SUM(EK24:EK26)</f>
        <v>800</v>
      </c>
      <c r="EL27" s="26"/>
      <c r="EM27" s="26"/>
      <c r="EN27" s="26"/>
      <c r="EO27" s="27">
        <f>SUM(EO24:EO26)</f>
        <v>594</v>
      </c>
      <c r="EP27" s="27">
        <f>SUM(EP24:EP26)</f>
        <v>800</v>
      </c>
      <c r="EQ27" s="26"/>
      <c r="ER27" s="26"/>
      <c r="ES27" s="26"/>
      <c r="ET27" s="27">
        <f>SUM(ET24:ET26)</f>
        <v>602</v>
      </c>
      <c r="EU27" s="27">
        <f>SUM(EU24:EU26)</f>
        <v>800</v>
      </c>
    </row>
    <row r="28" spans="1:151">
      <c r="A28" s="273">
        <v>4</v>
      </c>
      <c r="B28" s="274" t="s">
        <v>53</v>
      </c>
      <c r="C28" s="64"/>
      <c r="D28" s="336"/>
      <c r="E28" s="336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23"/>
      <c r="AB28" s="23" t="s">
        <v>38</v>
      </c>
      <c r="AC28" s="22"/>
      <c r="AD28" s="24">
        <v>0</v>
      </c>
      <c r="AE28" s="25">
        <v>0</v>
      </c>
      <c r="AF28" s="23"/>
      <c r="AG28" s="23" t="s">
        <v>38</v>
      </c>
      <c r="AH28" s="22"/>
      <c r="AI28" s="24">
        <v>0</v>
      </c>
      <c r="AJ28" s="25">
        <v>0</v>
      </c>
      <c r="AK28" s="23"/>
      <c r="AL28" s="23" t="s">
        <v>38</v>
      </c>
      <c r="AM28" s="22"/>
      <c r="AN28" s="24">
        <v>0</v>
      </c>
      <c r="AO28" s="25">
        <v>0</v>
      </c>
      <c r="AP28" s="23"/>
      <c r="AQ28" s="23" t="s">
        <v>38</v>
      </c>
      <c r="AR28" s="22"/>
      <c r="AS28" s="24">
        <v>0</v>
      </c>
      <c r="AT28" s="25">
        <v>0</v>
      </c>
      <c r="AU28" s="23"/>
      <c r="AV28" s="23" t="s">
        <v>38</v>
      </c>
      <c r="AW28" s="22"/>
      <c r="AX28" s="24">
        <v>0</v>
      </c>
      <c r="AY28" s="25">
        <v>0</v>
      </c>
      <c r="AZ28" s="23"/>
      <c r="BA28" s="23" t="s">
        <v>38</v>
      </c>
      <c r="BB28" s="22"/>
      <c r="BC28" s="24">
        <v>0</v>
      </c>
      <c r="BD28" s="25">
        <v>0</v>
      </c>
      <c r="BE28" s="23"/>
      <c r="BF28" s="23" t="s">
        <v>38</v>
      </c>
      <c r="BG28" s="22"/>
      <c r="BH28" s="24">
        <v>0</v>
      </c>
      <c r="BI28" s="25">
        <v>0</v>
      </c>
      <c r="BJ28" s="23"/>
      <c r="BK28" s="23" t="s">
        <v>38</v>
      </c>
      <c r="BL28" s="22"/>
      <c r="BM28" s="24">
        <v>0</v>
      </c>
      <c r="BN28" s="25">
        <v>0</v>
      </c>
      <c r="BO28" s="23"/>
      <c r="BP28" s="23"/>
      <c r="BQ28" s="22"/>
      <c r="BR28" s="24"/>
      <c r="BS28" s="25"/>
      <c r="BT28" s="23"/>
      <c r="BU28" s="23" t="s">
        <v>38</v>
      </c>
      <c r="BV28" s="22">
        <v>2527</v>
      </c>
      <c r="BW28" s="24">
        <v>253</v>
      </c>
      <c r="BX28" s="25">
        <v>400</v>
      </c>
      <c r="BY28" s="23"/>
      <c r="BZ28" s="23" t="s">
        <v>38</v>
      </c>
      <c r="CA28" s="22">
        <v>2527</v>
      </c>
      <c r="CB28" s="24">
        <v>273</v>
      </c>
      <c r="CC28" s="25">
        <v>400</v>
      </c>
      <c r="CD28" s="23"/>
      <c r="CE28" s="23" t="s">
        <v>38</v>
      </c>
      <c r="CF28" s="22">
        <v>2527</v>
      </c>
      <c r="CG28" s="24">
        <v>264</v>
      </c>
      <c r="CH28" s="25">
        <v>400</v>
      </c>
      <c r="CI28" s="23"/>
      <c r="CJ28" s="23" t="s">
        <v>38</v>
      </c>
      <c r="CK28" s="22">
        <v>2528</v>
      </c>
      <c r="CL28" s="24">
        <v>272</v>
      </c>
      <c r="CM28" s="25">
        <v>450</v>
      </c>
      <c r="CN28" s="23"/>
      <c r="CO28" s="23" t="s">
        <v>38</v>
      </c>
      <c r="CP28" s="22">
        <v>2528</v>
      </c>
      <c r="CQ28" s="24">
        <v>340</v>
      </c>
      <c r="CR28" s="25">
        <v>450</v>
      </c>
      <c r="CS28" s="23"/>
      <c r="CT28" s="23" t="s">
        <v>38</v>
      </c>
      <c r="CU28" s="22">
        <v>2528</v>
      </c>
      <c r="CV28" s="24">
        <v>348</v>
      </c>
      <c r="CW28" s="25">
        <v>450</v>
      </c>
      <c r="CX28" s="23"/>
      <c r="CY28" s="23" t="s">
        <v>38</v>
      </c>
      <c r="CZ28" s="22"/>
      <c r="DA28" s="24">
        <v>0</v>
      </c>
      <c r="DB28" s="25">
        <v>0</v>
      </c>
      <c r="DC28" s="23"/>
      <c r="DD28" s="23" t="s">
        <v>38</v>
      </c>
      <c r="DE28" s="22"/>
      <c r="DF28" s="24">
        <v>0</v>
      </c>
      <c r="DG28" s="25">
        <v>0</v>
      </c>
      <c r="DH28" s="23"/>
      <c r="DI28" s="23" t="s">
        <v>38</v>
      </c>
      <c r="DJ28" s="22"/>
      <c r="DK28" s="24">
        <v>0</v>
      </c>
      <c r="DL28" s="25">
        <v>0</v>
      </c>
      <c r="DM28" s="23"/>
      <c r="DN28" s="23" t="s">
        <v>38</v>
      </c>
      <c r="DO28" s="22"/>
      <c r="DP28" s="24">
        <v>0</v>
      </c>
      <c r="DQ28" s="25">
        <v>0</v>
      </c>
      <c r="DR28" s="23"/>
      <c r="DS28" s="23" t="s">
        <v>38</v>
      </c>
      <c r="DT28" s="22"/>
      <c r="DU28" s="24">
        <v>0</v>
      </c>
      <c r="DV28" s="25">
        <v>0</v>
      </c>
      <c r="DW28" s="23"/>
      <c r="DX28" s="23" t="s">
        <v>38</v>
      </c>
      <c r="DY28" s="22"/>
      <c r="DZ28" s="24">
        <v>0</v>
      </c>
      <c r="EA28" s="25">
        <v>0</v>
      </c>
      <c r="EB28" s="23"/>
      <c r="EC28" s="23" t="s">
        <v>38</v>
      </c>
      <c r="ED28" s="22"/>
      <c r="EE28" s="24">
        <v>0</v>
      </c>
      <c r="EF28" s="25">
        <v>0</v>
      </c>
      <c r="EG28" s="23"/>
      <c r="EH28" s="23" t="s">
        <v>38</v>
      </c>
      <c r="EI28" s="22"/>
      <c r="EJ28" s="24">
        <v>0</v>
      </c>
      <c r="EK28" s="25">
        <v>0</v>
      </c>
      <c r="EL28" s="23"/>
      <c r="EM28" s="23" t="s">
        <v>42</v>
      </c>
      <c r="EN28" s="22"/>
      <c r="EO28" s="24"/>
      <c r="EP28" s="25"/>
      <c r="EQ28" s="23"/>
      <c r="ER28" s="23" t="s">
        <v>38</v>
      </c>
      <c r="ES28" s="22"/>
      <c r="ET28" s="24">
        <v>0</v>
      </c>
      <c r="EU28" s="25">
        <v>0</v>
      </c>
    </row>
    <row r="29" spans="1:151">
      <c r="A29" s="274"/>
      <c r="B29" s="274"/>
      <c r="C29" s="22"/>
      <c r="D29" s="341"/>
      <c r="E29" s="335">
        <v>0</v>
      </c>
      <c r="F29" s="25">
        <v>0</v>
      </c>
      <c r="G29" s="23"/>
      <c r="H29" s="22"/>
      <c r="I29" s="22"/>
      <c r="J29" s="24">
        <v>0</v>
      </c>
      <c r="K29" s="25">
        <v>0</v>
      </c>
      <c r="L29" s="58"/>
      <c r="M29" s="22"/>
      <c r="N29" s="22"/>
      <c r="O29" s="24">
        <v>0</v>
      </c>
      <c r="P29" s="25">
        <v>0</v>
      </c>
      <c r="Q29" s="23"/>
      <c r="R29" s="22"/>
      <c r="S29" s="22"/>
      <c r="T29" s="24">
        <v>0</v>
      </c>
      <c r="U29" s="25">
        <v>0</v>
      </c>
      <c r="V29" s="23"/>
      <c r="W29" s="22"/>
      <c r="X29" s="22"/>
      <c r="Y29" s="24">
        <v>0</v>
      </c>
      <c r="Z29" s="25">
        <v>0</v>
      </c>
      <c r="AA29" s="23"/>
      <c r="AB29" s="22" t="s">
        <v>39</v>
      </c>
      <c r="AC29" s="22"/>
      <c r="AD29" s="24">
        <v>0</v>
      </c>
      <c r="AE29" s="25">
        <v>0</v>
      </c>
      <c r="AF29" s="23"/>
      <c r="AG29" s="22" t="s">
        <v>39</v>
      </c>
      <c r="AH29" s="22"/>
      <c r="AI29" s="24">
        <v>0</v>
      </c>
      <c r="AJ29" s="25">
        <v>0</v>
      </c>
      <c r="AK29" s="23"/>
      <c r="AL29" s="22" t="s">
        <v>39</v>
      </c>
      <c r="AM29" s="22"/>
      <c r="AN29" s="24">
        <v>0</v>
      </c>
      <c r="AO29" s="25">
        <v>0</v>
      </c>
      <c r="AP29" s="23"/>
      <c r="AQ29" s="22" t="s">
        <v>39</v>
      </c>
      <c r="AR29" s="22"/>
      <c r="AS29" s="24">
        <v>0</v>
      </c>
      <c r="AT29" s="25">
        <v>0</v>
      </c>
      <c r="AU29" s="23"/>
      <c r="AV29" s="22" t="s">
        <v>39</v>
      </c>
      <c r="AW29" s="22"/>
      <c r="AX29" s="24">
        <v>0</v>
      </c>
      <c r="AY29" s="25">
        <v>0</v>
      </c>
      <c r="AZ29" s="23"/>
      <c r="BA29" s="22" t="s">
        <v>39</v>
      </c>
      <c r="BB29" s="22"/>
      <c r="BC29" s="24">
        <v>0</v>
      </c>
      <c r="BD29" s="25">
        <v>0</v>
      </c>
      <c r="BE29" s="23"/>
      <c r="BF29" s="22" t="s">
        <v>39</v>
      </c>
      <c r="BG29" s="22"/>
      <c r="BH29" s="24">
        <v>0</v>
      </c>
      <c r="BI29" s="25">
        <v>0</v>
      </c>
      <c r="BJ29" s="23"/>
      <c r="BK29" s="22" t="s">
        <v>39</v>
      </c>
      <c r="BL29" s="22"/>
      <c r="BM29" s="24">
        <v>0</v>
      </c>
      <c r="BN29" s="25">
        <v>0</v>
      </c>
      <c r="BO29" s="23"/>
      <c r="BP29" s="22"/>
      <c r="BQ29" s="22"/>
      <c r="BR29" s="24">
        <v>0</v>
      </c>
      <c r="BS29" s="25">
        <v>0</v>
      </c>
      <c r="BT29" s="23"/>
      <c r="BU29" s="22"/>
      <c r="BV29" s="22"/>
      <c r="BW29" s="24">
        <v>0</v>
      </c>
      <c r="BX29" s="25">
        <v>0</v>
      </c>
      <c r="BY29" s="23"/>
      <c r="BZ29" s="22" t="s">
        <v>39</v>
      </c>
      <c r="CA29" s="22"/>
      <c r="CB29" s="24">
        <v>0</v>
      </c>
      <c r="CC29" s="25">
        <v>0</v>
      </c>
      <c r="CD29" s="23"/>
      <c r="CE29" s="22" t="s">
        <v>39</v>
      </c>
      <c r="CF29" s="22"/>
      <c r="CG29" s="24">
        <v>0</v>
      </c>
      <c r="CH29" s="25">
        <v>0</v>
      </c>
      <c r="CI29" s="23"/>
      <c r="CJ29" s="22" t="s">
        <v>39</v>
      </c>
      <c r="CK29" s="22"/>
      <c r="CL29" s="24">
        <v>0</v>
      </c>
      <c r="CM29" s="25">
        <v>0</v>
      </c>
      <c r="CN29" s="23"/>
      <c r="CO29" s="22" t="s">
        <v>39</v>
      </c>
      <c r="CP29" s="22"/>
      <c r="CQ29" s="24"/>
      <c r="CR29" s="25"/>
      <c r="CS29" s="23"/>
      <c r="CT29" s="22" t="s">
        <v>39</v>
      </c>
      <c r="CU29" s="22"/>
      <c r="CV29" s="24"/>
      <c r="CW29" s="25"/>
      <c r="CX29" s="23"/>
      <c r="CY29" s="22" t="s">
        <v>39</v>
      </c>
      <c r="CZ29" s="22"/>
      <c r="DA29" s="24"/>
      <c r="DB29" s="25"/>
      <c r="DC29" s="23"/>
      <c r="DD29" s="22" t="s">
        <v>39</v>
      </c>
      <c r="DE29" s="22">
        <v>2527</v>
      </c>
      <c r="DF29" s="24">
        <v>253</v>
      </c>
      <c r="DG29" s="25">
        <v>400</v>
      </c>
      <c r="DH29" s="23"/>
      <c r="DI29" s="22" t="s">
        <v>39</v>
      </c>
      <c r="DJ29" s="22">
        <v>2527</v>
      </c>
      <c r="DK29" s="24">
        <v>273</v>
      </c>
      <c r="DL29" s="25">
        <v>400</v>
      </c>
      <c r="DM29" s="23"/>
      <c r="DN29" s="22" t="s">
        <v>39</v>
      </c>
      <c r="DO29" s="22">
        <v>2527</v>
      </c>
      <c r="DP29" s="24">
        <v>264</v>
      </c>
      <c r="DQ29" s="25">
        <v>400</v>
      </c>
      <c r="DR29" s="23"/>
      <c r="DS29" s="22" t="s">
        <v>39</v>
      </c>
      <c r="DT29" s="22">
        <v>2528</v>
      </c>
      <c r="DU29" s="24">
        <v>272</v>
      </c>
      <c r="DV29" s="25">
        <v>450</v>
      </c>
      <c r="DW29" s="23"/>
      <c r="DX29" s="22" t="s">
        <v>39</v>
      </c>
      <c r="DY29" s="22">
        <v>2528</v>
      </c>
      <c r="DZ29" s="24">
        <v>340</v>
      </c>
      <c r="EA29" s="25">
        <v>450</v>
      </c>
      <c r="EB29" s="23"/>
      <c r="EC29" s="22" t="s">
        <v>39</v>
      </c>
      <c r="ED29" s="22">
        <v>2528</v>
      </c>
      <c r="EE29" s="24">
        <v>348</v>
      </c>
      <c r="EF29" s="25">
        <v>450</v>
      </c>
      <c r="EG29" s="23"/>
      <c r="EH29" s="22" t="s">
        <v>39</v>
      </c>
      <c r="EI29" s="22"/>
      <c r="EJ29" s="24"/>
      <c r="EK29" s="25"/>
      <c r="EL29" s="23"/>
      <c r="EM29" s="22"/>
      <c r="EN29" s="22"/>
      <c r="EO29" s="24">
        <v>0</v>
      </c>
      <c r="EP29" s="25">
        <v>0</v>
      </c>
      <c r="EQ29" s="23"/>
      <c r="ER29" s="22" t="s">
        <v>39</v>
      </c>
      <c r="ES29" s="22"/>
      <c r="ET29" s="24">
        <v>0</v>
      </c>
      <c r="EU29" s="25">
        <v>0</v>
      </c>
    </row>
    <row r="30" spans="1:151">
      <c r="A30" s="273"/>
      <c r="B30" s="274"/>
      <c r="C30" s="22" t="s">
        <v>96</v>
      </c>
      <c r="D30" s="343">
        <v>2527</v>
      </c>
      <c r="E30" s="337">
        <v>273</v>
      </c>
      <c r="F30" s="232">
        <v>2000</v>
      </c>
      <c r="G30" s="23"/>
      <c r="H30" s="22" t="s">
        <v>96</v>
      </c>
      <c r="I30" s="22">
        <v>2527</v>
      </c>
      <c r="J30" s="24">
        <v>264</v>
      </c>
      <c r="K30" s="25">
        <v>1500</v>
      </c>
      <c r="L30" s="58"/>
      <c r="M30" s="22" t="s">
        <v>96</v>
      </c>
      <c r="N30" s="22">
        <v>2528</v>
      </c>
      <c r="O30" s="24">
        <v>272</v>
      </c>
      <c r="P30" s="25">
        <v>1500</v>
      </c>
      <c r="Q30" s="23"/>
      <c r="R30" s="22" t="s">
        <v>96</v>
      </c>
      <c r="S30" s="22">
        <v>2528</v>
      </c>
      <c r="T30" s="24">
        <v>340</v>
      </c>
      <c r="U30" s="25">
        <v>2000</v>
      </c>
      <c r="V30" s="23"/>
      <c r="W30" s="22" t="s">
        <v>96</v>
      </c>
      <c r="X30" s="22">
        <v>2528</v>
      </c>
      <c r="Y30" s="24">
        <v>348</v>
      </c>
      <c r="Z30" s="25">
        <v>2000</v>
      </c>
      <c r="AA30" s="23"/>
      <c r="AB30" s="22" t="s">
        <v>96</v>
      </c>
      <c r="AC30" s="22"/>
      <c r="AD30" s="24"/>
      <c r="AE30" s="25"/>
      <c r="AF30" s="23"/>
      <c r="AG30" s="22" t="s">
        <v>96</v>
      </c>
      <c r="AH30" s="22"/>
      <c r="AI30" s="24"/>
      <c r="AJ30" s="25"/>
      <c r="AK30" s="23"/>
      <c r="AL30" s="22" t="s">
        <v>96</v>
      </c>
      <c r="AM30" s="22"/>
      <c r="AN30" s="24"/>
      <c r="AO30" s="25"/>
      <c r="AP30" s="23"/>
      <c r="AQ30" s="22" t="s">
        <v>96</v>
      </c>
      <c r="AR30" s="22"/>
      <c r="AS30" s="24">
        <v>0</v>
      </c>
      <c r="AT30" s="25">
        <v>0</v>
      </c>
      <c r="AU30" s="23"/>
      <c r="AV30" s="22" t="s">
        <v>96</v>
      </c>
      <c r="AW30" s="22"/>
      <c r="AX30" s="24">
        <v>0</v>
      </c>
      <c r="AY30" s="25">
        <v>0</v>
      </c>
      <c r="AZ30" s="23"/>
      <c r="BA30" s="22" t="s">
        <v>96</v>
      </c>
      <c r="BB30" s="22"/>
      <c r="BC30" s="24">
        <v>0</v>
      </c>
      <c r="BD30" s="25">
        <v>0</v>
      </c>
      <c r="BE30" s="23"/>
      <c r="BF30" s="22" t="s">
        <v>96</v>
      </c>
      <c r="BG30" s="22"/>
      <c r="BH30" s="24">
        <v>0</v>
      </c>
      <c r="BI30" s="25">
        <v>0</v>
      </c>
      <c r="BJ30" s="23"/>
      <c r="BK30" s="22" t="s">
        <v>96</v>
      </c>
      <c r="BL30" s="22"/>
      <c r="BM30" s="24">
        <v>0</v>
      </c>
      <c r="BN30" s="25">
        <v>0</v>
      </c>
      <c r="BO30" s="23"/>
      <c r="BP30" s="22"/>
      <c r="BQ30" s="22"/>
      <c r="BR30" s="24">
        <v>0</v>
      </c>
      <c r="BS30" s="25">
        <v>0</v>
      </c>
      <c r="BT30" s="23"/>
      <c r="BU30" s="22"/>
      <c r="BV30" s="22"/>
      <c r="BW30" s="24">
        <v>0</v>
      </c>
      <c r="BX30" s="25">
        <v>0</v>
      </c>
      <c r="BY30" s="23"/>
      <c r="BZ30" s="22" t="s">
        <v>96</v>
      </c>
      <c r="CA30" s="22"/>
      <c r="CB30" s="24">
        <v>0</v>
      </c>
      <c r="CC30" s="25">
        <v>0</v>
      </c>
      <c r="CD30" s="23"/>
      <c r="CE30" s="22" t="s">
        <v>96</v>
      </c>
      <c r="CF30" s="22"/>
      <c r="CG30" s="24">
        <v>0</v>
      </c>
      <c r="CH30" s="25">
        <v>0</v>
      </c>
      <c r="CI30" s="23"/>
      <c r="CJ30" s="22" t="s">
        <v>96</v>
      </c>
      <c r="CK30" s="22"/>
      <c r="CL30" s="24">
        <v>0</v>
      </c>
      <c r="CM30" s="25">
        <v>0</v>
      </c>
      <c r="CN30" s="23"/>
      <c r="CO30" s="22" t="s">
        <v>96</v>
      </c>
      <c r="CP30" s="22"/>
      <c r="CQ30" s="24">
        <v>0</v>
      </c>
      <c r="CR30" s="25">
        <v>0</v>
      </c>
      <c r="CS30" s="23"/>
      <c r="CT30" s="22" t="s">
        <v>39</v>
      </c>
      <c r="CU30" s="22"/>
      <c r="CV30" s="24"/>
      <c r="CW30" s="25"/>
      <c r="CX30" s="23"/>
      <c r="CY30" s="23"/>
      <c r="CZ30" s="22"/>
      <c r="DA30" s="24"/>
      <c r="DB30" s="25"/>
      <c r="DC30" s="23"/>
      <c r="DD30" s="22" t="s">
        <v>96</v>
      </c>
      <c r="DE30" s="22"/>
      <c r="DF30" s="24">
        <v>0</v>
      </c>
      <c r="DG30" s="25">
        <v>0</v>
      </c>
      <c r="DH30" s="23"/>
      <c r="DI30" s="22" t="s">
        <v>96</v>
      </c>
      <c r="DJ30" s="22"/>
      <c r="DK30" s="24">
        <v>0</v>
      </c>
      <c r="DL30" s="25">
        <v>0</v>
      </c>
      <c r="DM30" s="23"/>
      <c r="DN30" s="22" t="s">
        <v>96</v>
      </c>
      <c r="DO30" s="22"/>
      <c r="DP30" s="24">
        <v>0</v>
      </c>
      <c r="DQ30" s="25">
        <v>0</v>
      </c>
      <c r="DR30" s="23"/>
      <c r="DS30" s="22" t="s">
        <v>96</v>
      </c>
      <c r="DT30" s="22"/>
      <c r="DU30" s="24">
        <v>0</v>
      </c>
      <c r="DV30" s="25">
        <v>0</v>
      </c>
      <c r="DW30" s="23"/>
      <c r="DX30" s="22" t="s">
        <v>96</v>
      </c>
      <c r="DY30" s="22"/>
      <c r="DZ30" s="24">
        <v>0</v>
      </c>
      <c r="EA30" s="25">
        <v>0</v>
      </c>
      <c r="EB30" s="23"/>
      <c r="EC30" s="22" t="s">
        <v>96</v>
      </c>
      <c r="ED30" s="22"/>
      <c r="EE30" s="24">
        <v>0</v>
      </c>
      <c r="EF30" s="25">
        <v>0</v>
      </c>
      <c r="EG30" s="23"/>
      <c r="EH30" s="22" t="s">
        <v>96</v>
      </c>
      <c r="EI30" s="22"/>
      <c r="EJ30" s="24">
        <v>0</v>
      </c>
      <c r="EK30" s="25">
        <v>0</v>
      </c>
      <c r="EL30" s="23"/>
      <c r="EM30" s="22"/>
      <c r="EN30" s="22"/>
      <c r="EO30" s="24">
        <v>0</v>
      </c>
      <c r="EP30" s="25">
        <v>0</v>
      </c>
      <c r="EQ30" s="23"/>
      <c r="ER30" s="22" t="s">
        <v>96</v>
      </c>
      <c r="ES30" s="22">
        <v>2527</v>
      </c>
      <c r="ET30" s="24">
        <v>253</v>
      </c>
      <c r="EU30" s="25">
        <v>2000</v>
      </c>
    </row>
    <row r="31" spans="1:151" ht="21.75" thickBot="1">
      <c r="A31" s="275"/>
      <c r="B31" s="276" t="s">
        <v>43</v>
      </c>
      <c r="C31" s="59"/>
      <c r="D31" s="342"/>
      <c r="E31" s="60">
        <f>SUM(E29:E30)</f>
        <v>273</v>
      </c>
      <c r="F31" s="60">
        <f>SUM(F29:F30)</f>
        <v>2000</v>
      </c>
      <c r="G31" s="59"/>
      <c r="H31" s="59"/>
      <c r="I31" s="59"/>
      <c r="J31" s="60">
        <f>SUM(J29:J30)</f>
        <v>264</v>
      </c>
      <c r="K31" s="60">
        <f>SUM(K29:K30)</f>
        <v>1500</v>
      </c>
      <c r="L31" s="65"/>
      <c r="M31" s="26"/>
      <c r="N31" s="26"/>
      <c r="O31" s="66">
        <f>SUM(O29:O30)</f>
        <v>272</v>
      </c>
      <c r="P31" s="66">
        <f>SUM(P29:P30)</f>
        <v>1500</v>
      </c>
      <c r="Q31" s="26"/>
      <c r="R31" s="26"/>
      <c r="S31" s="26"/>
      <c r="T31" s="66">
        <f>SUM(T29:T30)</f>
        <v>340</v>
      </c>
      <c r="U31" s="66">
        <f>SUM(U29:U30)</f>
        <v>2000</v>
      </c>
      <c r="V31" s="26"/>
      <c r="W31" s="26"/>
      <c r="X31" s="26"/>
      <c r="Y31" s="27">
        <f>SUM(Y29:Y30)</f>
        <v>348</v>
      </c>
      <c r="Z31" s="28">
        <v>2000</v>
      </c>
      <c r="AA31" s="26"/>
      <c r="AB31" s="26"/>
      <c r="AC31" s="26"/>
      <c r="AD31" s="27">
        <v>0</v>
      </c>
      <c r="AE31" s="28">
        <v>0</v>
      </c>
      <c r="AF31" s="26"/>
      <c r="AG31" s="26"/>
      <c r="AH31" s="26"/>
      <c r="AI31" s="27">
        <v>0</v>
      </c>
      <c r="AJ31" s="28">
        <v>0</v>
      </c>
      <c r="AK31" s="26"/>
      <c r="AL31" s="26"/>
      <c r="AM31" s="26"/>
      <c r="AN31" s="27">
        <v>0</v>
      </c>
      <c r="AO31" s="28">
        <v>0</v>
      </c>
      <c r="AP31" s="26"/>
      <c r="AQ31" s="26"/>
      <c r="AR31" s="26"/>
      <c r="AS31" s="27">
        <v>0</v>
      </c>
      <c r="AT31" s="28">
        <v>0</v>
      </c>
      <c r="AU31" s="26"/>
      <c r="AV31" s="26"/>
      <c r="AW31" s="26"/>
      <c r="AX31" s="27">
        <v>0</v>
      </c>
      <c r="AY31" s="28">
        <v>0</v>
      </c>
      <c r="AZ31" s="26"/>
      <c r="BA31" s="26"/>
      <c r="BB31" s="26"/>
      <c r="BC31" s="27">
        <v>0</v>
      </c>
      <c r="BD31" s="28">
        <v>0</v>
      </c>
      <c r="BE31" s="26"/>
      <c r="BF31" s="26"/>
      <c r="BG31" s="26"/>
      <c r="BH31" s="27">
        <v>0</v>
      </c>
      <c r="BI31" s="28">
        <v>0</v>
      </c>
      <c r="BJ31" s="26"/>
      <c r="BK31" s="26"/>
      <c r="BL31" s="26"/>
      <c r="BM31" s="27">
        <v>0</v>
      </c>
      <c r="BN31" s="28">
        <v>0</v>
      </c>
      <c r="BO31" s="26"/>
      <c r="BP31" s="26"/>
      <c r="BQ31" s="26"/>
      <c r="BR31" s="27"/>
      <c r="BS31" s="28"/>
      <c r="BT31" s="26"/>
      <c r="BU31" s="26"/>
      <c r="BV31" s="26"/>
      <c r="BW31" s="27">
        <f>SUM(BW28:BW30)</f>
        <v>253</v>
      </c>
      <c r="BX31" s="27">
        <f>SUM(BX28:BX30)</f>
        <v>400</v>
      </c>
      <c r="BY31" s="26"/>
      <c r="BZ31" s="26"/>
      <c r="CA31" s="26"/>
      <c r="CB31" s="27">
        <f>SUM(CB28:CB30)</f>
        <v>273</v>
      </c>
      <c r="CC31" s="27">
        <f>SUM(CC28:CC30)</f>
        <v>400</v>
      </c>
      <c r="CD31" s="26"/>
      <c r="CE31" s="26"/>
      <c r="CF31" s="26"/>
      <c r="CG31" s="29">
        <f>SUM(CG28:CG30)</f>
        <v>264</v>
      </c>
      <c r="CH31" s="29">
        <f>SUM(CH28:CH30)</f>
        <v>400</v>
      </c>
      <c r="CI31" s="26"/>
      <c r="CJ31" s="26"/>
      <c r="CK31" s="26"/>
      <c r="CL31" s="27">
        <f>SUM(CL28:CL30)</f>
        <v>272</v>
      </c>
      <c r="CM31" s="27">
        <f>SUM(CM28:CM30)</f>
        <v>450</v>
      </c>
      <c r="CN31" s="26"/>
      <c r="CO31" s="26"/>
      <c r="CP31" s="26"/>
      <c r="CQ31" s="27">
        <f>SUM(CQ28:CQ30)</f>
        <v>340</v>
      </c>
      <c r="CR31" s="27">
        <f>SUM(CR28:CR30)</f>
        <v>450</v>
      </c>
      <c r="CS31" s="26"/>
      <c r="CT31" s="26"/>
      <c r="CU31" s="26"/>
      <c r="CV31" s="27">
        <f>SUM(CV27:CV30)</f>
        <v>348</v>
      </c>
      <c r="CW31" s="27">
        <f>SUM(CW27:CW30)</f>
        <v>450</v>
      </c>
      <c r="CX31" s="26"/>
      <c r="CY31" s="26"/>
      <c r="CZ31" s="26"/>
      <c r="DA31" s="27"/>
      <c r="DB31" s="28"/>
      <c r="DC31" s="26"/>
      <c r="DD31" s="26"/>
      <c r="DE31" s="26"/>
      <c r="DF31" s="27">
        <f>SUM(DF28:DF30)</f>
        <v>253</v>
      </c>
      <c r="DG31" s="27">
        <f>SUM(DG28:DG30)</f>
        <v>400</v>
      </c>
      <c r="DH31" s="26"/>
      <c r="DI31" s="26"/>
      <c r="DJ31" s="26"/>
      <c r="DK31" s="27">
        <f>SUM(DK28:DK30)</f>
        <v>273</v>
      </c>
      <c r="DL31" s="27">
        <f>SUM(DL28:DL30)</f>
        <v>400</v>
      </c>
      <c r="DM31" s="26"/>
      <c r="DN31" s="26"/>
      <c r="DO31" s="26"/>
      <c r="DP31" s="27">
        <f>SUM(DP28:DP30)</f>
        <v>264</v>
      </c>
      <c r="DQ31" s="27">
        <f>SUM(DQ28:DQ30)</f>
        <v>400</v>
      </c>
      <c r="DR31" s="26"/>
      <c r="DS31" s="26"/>
      <c r="DT31" s="26"/>
      <c r="DU31" s="27">
        <f>SUM(DU28:DU30)</f>
        <v>272</v>
      </c>
      <c r="DV31" s="27">
        <f>SUM(DV28:DV30)</f>
        <v>450</v>
      </c>
      <c r="DW31" s="26"/>
      <c r="DX31" s="26"/>
      <c r="DY31" s="26"/>
      <c r="DZ31" s="27">
        <f>SUM(DZ28:DZ30)</f>
        <v>340</v>
      </c>
      <c r="EA31" s="27">
        <f>SUM(EA28:EA30)</f>
        <v>450</v>
      </c>
      <c r="EB31" s="26"/>
      <c r="EC31" s="26"/>
      <c r="ED31" s="26"/>
      <c r="EE31" s="27">
        <f>SUM(EE28:EE30)</f>
        <v>348</v>
      </c>
      <c r="EF31" s="27">
        <f>SUM(EF28:EF30)</f>
        <v>450</v>
      </c>
      <c r="EG31" s="26"/>
      <c r="EH31" s="26"/>
      <c r="EI31" s="26"/>
      <c r="EJ31" s="27">
        <f>+EJ29</f>
        <v>0</v>
      </c>
      <c r="EK31" s="28">
        <f>+EK29</f>
        <v>0</v>
      </c>
      <c r="EL31" s="26"/>
      <c r="EM31" s="26"/>
      <c r="EN31" s="26"/>
      <c r="EO31" s="27"/>
      <c r="EP31" s="28"/>
      <c r="EQ31" s="26"/>
      <c r="ER31" s="26"/>
      <c r="ES31" s="26"/>
      <c r="ET31" s="27">
        <f>SUM(ET28:ET30)</f>
        <v>253</v>
      </c>
      <c r="EU31" s="27">
        <f>SUM(EU28:EU30)</f>
        <v>2000</v>
      </c>
    </row>
    <row r="32" spans="1:151">
      <c r="A32" s="259">
        <v>5</v>
      </c>
      <c r="B32" s="271" t="s">
        <v>54</v>
      </c>
      <c r="C32" s="40"/>
      <c r="D32" s="338"/>
      <c r="E32" s="338"/>
      <c r="F32" s="40"/>
      <c r="G32" s="233"/>
      <c r="H32" s="30" t="s">
        <v>39</v>
      </c>
      <c r="I32" s="67"/>
      <c r="J32" s="67"/>
      <c r="K32" s="68"/>
      <c r="L32" s="80"/>
      <c r="M32" s="30" t="s">
        <v>39</v>
      </c>
      <c r="N32" s="67">
        <v>2528</v>
      </c>
      <c r="O32" s="67">
        <v>295.52699999999999</v>
      </c>
      <c r="P32" s="68">
        <v>350</v>
      </c>
      <c r="Q32" s="80"/>
      <c r="R32" s="30" t="s">
        <v>39</v>
      </c>
      <c r="S32" s="67">
        <v>2528</v>
      </c>
      <c r="T32" s="67">
        <v>250.952</v>
      </c>
      <c r="U32" s="68">
        <v>300</v>
      </c>
      <c r="V32" s="80"/>
      <c r="W32" s="30" t="s">
        <v>39</v>
      </c>
      <c r="X32" s="67">
        <v>2528</v>
      </c>
      <c r="Y32" s="67">
        <v>269.64</v>
      </c>
      <c r="Z32" s="68">
        <v>350</v>
      </c>
      <c r="AA32" s="80"/>
      <c r="AB32" s="30" t="s">
        <v>39</v>
      </c>
      <c r="AC32" s="67">
        <v>2528</v>
      </c>
      <c r="AD32" s="67">
        <v>249.45</v>
      </c>
      <c r="AE32" s="68">
        <v>300</v>
      </c>
      <c r="AF32" s="80"/>
      <c r="AG32" s="30" t="s">
        <v>39</v>
      </c>
      <c r="AH32" s="67">
        <v>2529</v>
      </c>
      <c r="AI32" s="67">
        <v>417.77600000000001</v>
      </c>
      <c r="AJ32" s="68">
        <v>500</v>
      </c>
      <c r="AK32" s="80"/>
      <c r="AL32" s="31" t="s">
        <v>38</v>
      </c>
      <c r="AM32" s="67"/>
      <c r="AN32" s="67"/>
      <c r="AO32" s="68"/>
      <c r="AP32" s="80"/>
      <c r="AQ32" s="31" t="s">
        <v>38</v>
      </c>
      <c r="AR32" s="67"/>
      <c r="AS32" s="67"/>
      <c r="AT32" s="68"/>
      <c r="AU32" s="80"/>
      <c r="AV32" s="31" t="s">
        <v>38</v>
      </c>
      <c r="AW32" s="67"/>
      <c r="AX32" s="67"/>
      <c r="AY32" s="68"/>
      <c r="AZ32" s="80"/>
      <c r="BA32" s="31" t="s">
        <v>38</v>
      </c>
      <c r="BB32" s="67"/>
      <c r="BC32" s="67"/>
      <c r="BD32" s="68"/>
      <c r="BE32" s="80"/>
      <c r="BF32" s="31" t="s">
        <v>38</v>
      </c>
      <c r="BG32" s="67" t="s">
        <v>55</v>
      </c>
      <c r="BH32" s="67">
        <v>600.81100000000004</v>
      </c>
      <c r="BI32" s="68">
        <v>500</v>
      </c>
      <c r="BJ32" s="80"/>
      <c r="BK32" s="31" t="s">
        <v>38</v>
      </c>
      <c r="BL32" s="53" t="s">
        <v>56</v>
      </c>
      <c r="BM32" s="53">
        <v>581.11099999999999</v>
      </c>
      <c r="BN32" s="54">
        <v>500</v>
      </c>
      <c r="BO32" s="80"/>
      <c r="BP32" s="31" t="s">
        <v>38</v>
      </c>
      <c r="BQ32" s="67" t="s">
        <v>57</v>
      </c>
      <c r="BR32" s="67">
        <v>445.63799999999998</v>
      </c>
      <c r="BS32" s="67">
        <v>500</v>
      </c>
      <c r="BT32" s="80"/>
      <c r="BU32" s="31" t="s">
        <v>38</v>
      </c>
      <c r="BV32" s="67" t="s">
        <v>58</v>
      </c>
      <c r="BW32" s="67">
        <v>432.10399999999998</v>
      </c>
      <c r="BX32" s="67">
        <v>300</v>
      </c>
      <c r="BY32" s="80"/>
      <c r="BZ32" s="31" t="s">
        <v>38</v>
      </c>
      <c r="CA32" s="67" t="s">
        <v>59</v>
      </c>
      <c r="CB32" s="67">
        <v>371.67399999999998</v>
      </c>
      <c r="CC32" s="67">
        <v>400</v>
      </c>
      <c r="CD32" s="80"/>
      <c r="CE32" s="31" t="s">
        <v>38</v>
      </c>
      <c r="CF32" s="67" t="s">
        <v>59</v>
      </c>
      <c r="CG32" s="67">
        <v>404.61700000000002</v>
      </c>
      <c r="CH32" s="67">
        <v>500</v>
      </c>
      <c r="CI32" s="80"/>
      <c r="CJ32" s="31" t="s">
        <v>38</v>
      </c>
      <c r="CK32" s="67" t="s">
        <v>60</v>
      </c>
      <c r="CL32" s="67">
        <v>420.279</v>
      </c>
      <c r="CM32" s="67">
        <v>500</v>
      </c>
      <c r="CN32" s="80"/>
      <c r="CO32" s="31" t="s">
        <v>38</v>
      </c>
      <c r="CP32" s="67" t="s">
        <v>61</v>
      </c>
      <c r="CQ32" s="67">
        <v>318.52499999999998</v>
      </c>
      <c r="CR32" s="67">
        <v>300</v>
      </c>
      <c r="CS32" s="80"/>
      <c r="CT32" s="31" t="s">
        <v>38</v>
      </c>
      <c r="CU32" s="53" t="s">
        <v>62</v>
      </c>
      <c r="CV32" s="53">
        <v>331.80399999999997</v>
      </c>
      <c r="CW32" s="53">
        <v>300</v>
      </c>
      <c r="CX32" s="80"/>
      <c r="CY32" s="31" t="s">
        <v>38</v>
      </c>
      <c r="CZ32" s="53" t="s">
        <v>63</v>
      </c>
      <c r="DA32" s="53">
        <v>285.65499999999997</v>
      </c>
      <c r="DB32" s="53">
        <v>250</v>
      </c>
      <c r="DC32" s="80"/>
      <c r="DD32" s="31" t="s">
        <v>38</v>
      </c>
      <c r="DE32" s="53" t="s">
        <v>64</v>
      </c>
      <c r="DF32" s="53">
        <v>296.58600000000001</v>
      </c>
      <c r="DG32" s="53">
        <v>300</v>
      </c>
      <c r="DH32" s="80"/>
      <c r="DI32" s="31" t="s">
        <v>38</v>
      </c>
      <c r="DJ32" s="53" t="s">
        <v>65</v>
      </c>
      <c r="DK32" s="53">
        <v>256.52699999999999</v>
      </c>
      <c r="DL32" s="53">
        <v>250</v>
      </c>
      <c r="DM32" s="80"/>
      <c r="DN32" s="31" t="s">
        <v>38</v>
      </c>
      <c r="DO32" s="53" t="s">
        <v>66</v>
      </c>
      <c r="DP32" s="53">
        <v>294.21199999999999</v>
      </c>
      <c r="DQ32" s="53">
        <v>300</v>
      </c>
      <c r="DR32" s="80"/>
      <c r="DS32" s="80" t="s">
        <v>38</v>
      </c>
      <c r="DT32" s="53" t="s">
        <v>67</v>
      </c>
      <c r="DU32" s="53">
        <v>281.78399999999999</v>
      </c>
      <c r="DV32" s="53">
        <v>400</v>
      </c>
      <c r="DW32" s="80"/>
      <c r="DX32" s="80" t="s">
        <v>38</v>
      </c>
      <c r="DY32" s="53" t="s">
        <v>68</v>
      </c>
      <c r="DZ32" s="53">
        <v>433.46600000000001</v>
      </c>
      <c r="EA32" s="53">
        <v>400</v>
      </c>
      <c r="EB32" s="80"/>
      <c r="EC32" s="80" t="s">
        <v>38</v>
      </c>
      <c r="ED32" s="53" t="s">
        <v>69</v>
      </c>
      <c r="EE32" s="53">
        <v>252.68100000000001</v>
      </c>
      <c r="EF32" s="53">
        <v>200</v>
      </c>
      <c r="EG32" s="80"/>
      <c r="EH32" s="80" t="s">
        <v>38</v>
      </c>
      <c r="EI32" s="53" t="s">
        <v>70</v>
      </c>
      <c r="EJ32" s="53">
        <v>322.84100000000001</v>
      </c>
      <c r="EK32" s="53">
        <v>300</v>
      </c>
      <c r="EL32" s="80"/>
      <c r="EM32" s="80" t="s">
        <v>38</v>
      </c>
      <c r="EN32" s="53" t="s">
        <v>71</v>
      </c>
      <c r="EO32" s="53">
        <v>269.33600000000001</v>
      </c>
      <c r="EP32" s="53">
        <v>250</v>
      </c>
      <c r="EQ32" s="80"/>
      <c r="ER32" s="80" t="s">
        <v>38</v>
      </c>
      <c r="ES32" s="53" t="s">
        <v>72</v>
      </c>
      <c r="ET32" s="53">
        <v>319.12</v>
      </c>
      <c r="EU32" s="53">
        <v>300</v>
      </c>
    </row>
    <row r="33" spans="1:151">
      <c r="A33" s="226"/>
      <c r="B33" s="227"/>
      <c r="C33" s="22" t="s">
        <v>96</v>
      </c>
      <c r="D33" s="234">
        <v>2522</v>
      </c>
      <c r="E33" s="234">
        <v>420.279</v>
      </c>
      <c r="F33" s="235">
        <v>3300</v>
      </c>
      <c r="G33" s="109"/>
      <c r="H33" s="22" t="s">
        <v>96</v>
      </c>
      <c r="I33" s="78">
        <v>2522</v>
      </c>
      <c r="J33" s="79">
        <v>318.52499999999998</v>
      </c>
      <c r="K33" s="75">
        <v>2500</v>
      </c>
      <c r="L33" s="80"/>
      <c r="M33" s="22" t="s">
        <v>96</v>
      </c>
      <c r="N33" s="13">
        <v>2524</v>
      </c>
      <c r="O33" s="76">
        <v>331.80399999999997</v>
      </c>
      <c r="P33" s="90">
        <v>2300</v>
      </c>
      <c r="Q33" s="80"/>
      <c r="R33" s="22" t="s">
        <v>96</v>
      </c>
      <c r="S33" s="95">
        <v>2524</v>
      </c>
      <c r="T33" s="78">
        <v>285.65499999999997</v>
      </c>
      <c r="U33" s="79">
        <v>2000</v>
      </c>
      <c r="V33" s="80"/>
      <c r="W33" s="22" t="s">
        <v>96</v>
      </c>
      <c r="X33" s="78">
        <v>2524</v>
      </c>
      <c r="Y33" s="79">
        <v>296.58600000000001</v>
      </c>
      <c r="Z33" s="75">
        <v>2200</v>
      </c>
      <c r="AA33" s="80"/>
      <c r="AB33" s="22" t="s">
        <v>96</v>
      </c>
      <c r="AC33" s="78">
        <v>2524</v>
      </c>
      <c r="AD33" s="79">
        <v>256.52699999999999</v>
      </c>
      <c r="AE33" s="75">
        <v>1900</v>
      </c>
      <c r="AF33" s="80"/>
      <c r="AG33" s="22" t="s">
        <v>96</v>
      </c>
      <c r="AH33" s="78">
        <v>2524</v>
      </c>
      <c r="AI33" s="79">
        <v>294.21199999999999</v>
      </c>
      <c r="AJ33" s="75">
        <v>2100</v>
      </c>
      <c r="AK33" s="80"/>
      <c r="AL33" s="78" t="s">
        <v>39</v>
      </c>
      <c r="AM33" s="78">
        <v>2529</v>
      </c>
      <c r="AN33" s="79">
        <v>322.25400000000002</v>
      </c>
      <c r="AO33" s="75">
        <v>400</v>
      </c>
      <c r="AP33" s="80"/>
      <c r="AQ33" s="78" t="s">
        <v>39</v>
      </c>
      <c r="AR33" s="78">
        <v>2530</v>
      </c>
      <c r="AS33" s="79">
        <v>235.18199999999999</v>
      </c>
      <c r="AT33" s="75">
        <v>300</v>
      </c>
      <c r="AU33" s="80"/>
      <c r="AV33" s="78" t="s">
        <v>39</v>
      </c>
      <c r="AW33" s="78">
        <v>2530</v>
      </c>
      <c r="AX33" s="79">
        <v>377.97399999999999</v>
      </c>
      <c r="AY33" s="75">
        <v>450</v>
      </c>
      <c r="AZ33" s="80"/>
      <c r="BA33" s="78" t="s">
        <v>39</v>
      </c>
      <c r="BB33" s="78">
        <v>2530</v>
      </c>
      <c r="BC33" s="79">
        <v>305.358</v>
      </c>
      <c r="BD33" s="75">
        <v>350</v>
      </c>
      <c r="BE33" s="80"/>
      <c r="BF33" s="78" t="s">
        <v>39</v>
      </c>
      <c r="BG33" s="69"/>
      <c r="BH33" s="69"/>
      <c r="BI33" s="70"/>
      <c r="BJ33" s="80"/>
      <c r="BK33" s="78" t="s">
        <v>39</v>
      </c>
      <c r="BL33" s="69"/>
      <c r="BM33" s="69"/>
      <c r="BN33" s="70"/>
      <c r="BO33" s="80"/>
      <c r="BP33" s="78" t="s">
        <v>39</v>
      </c>
      <c r="BQ33" s="78"/>
      <c r="BR33" s="79"/>
      <c r="BS33" s="75"/>
      <c r="BT33" s="80"/>
      <c r="BU33" s="78" t="s">
        <v>39</v>
      </c>
      <c r="BV33" s="78"/>
      <c r="BW33" s="79"/>
      <c r="BX33" s="75"/>
      <c r="BY33" s="80"/>
      <c r="BZ33" s="78" t="s">
        <v>39</v>
      </c>
      <c r="CA33" s="78"/>
      <c r="CB33" s="79"/>
      <c r="CC33" s="75"/>
      <c r="CD33" s="80"/>
      <c r="CE33" s="78" t="s">
        <v>39</v>
      </c>
      <c r="CF33" s="78"/>
      <c r="CG33" s="79"/>
      <c r="CH33" s="75"/>
      <c r="CI33" s="80"/>
      <c r="CJ33" s="78" t="s">
        <v>39</v>
      </c>
      <c r="CK33" s="78"/>
      <c r="CL33" s="79"/>
      <c r="CM33" s="75"/>
      <c r="CN33" s="80"/>
      <c r="CO33" s="78" t="s">
        <v>39</v>
      </c>
      <c r="CP33" s="78" t="s">
        <v>55</v>
      </c>
      <c r="CQ33" s="79">
        <v>600.81100000000004</v>
      </c>
      <c r="CR33" s="75">
        <v>1100</v>
      </c>
      <c r="CS33" s="80"/>
      <c r="CT33" s="78" t="s">
        <v>39</v>
      </c>
      <c r="CU33" s="69" t="s">
        <v>56</v>
      </c>
      <c r="CV33" s="69">
        <v>581.11099999999999</v>
      </c>
      <c r="CW33" s="70">
        <v>1100</v>
      </c>
      <c r="CX33" s="80"/>
      <c r="CY33" s="78" t="s">
        <v>39</v>
      </c>
      <c r="CZ33" s="69" t="s">
        <v>57</v>
      </c>
      <c r="DA33" s="69">
        <v>445.63799999999998</v>
      </c>
      <c r="DB33" s="70">
        <v>900</v>
      </c>
      <c r="DC33" s="80"/>
      <c r="DD33" s="78" t="s">
        <v>39</v>
      </c>
      <c r="DE33" s="69" t="s">
        <v>58</v>
      </c>
      <c r="DF33" s="69">
        <v>432.10399999999998</v>
      </c>
      <c r="DG33" s="70">
        <v>800</v>
      </c>
      <c r="DH33" s="80"/>
      <c r="DI33" s="78" t="s">
        <v>39</v>
      </c>
      <c r="DJ33" s="69" t="s">
        <v>59</v>
      </c>
      <c r="DK33" s="69">
        <v>371.67399999999998</v>
      </c>
      <c r="DL33" s="70">
        <v>800</v>
      </c>
      <c r="DM33" s="80"/>
      <c r="DN33" s="78" t="s">
        <v>39</v>
      </c>
      <c r="DO33" s="69" t="s">
        <v>59</v>
      </c>
      <c r="DP33" s="69">
        <v>404.61700000000002</v>
      </c>
      <c r="DQ33" s="70">
        <v>800</v>
      </c>
      <c r="DR33" s="80"/>
      <c r="DS33" s="78" t="s">
        <v>39</v>
      </c>
      <c r="DT33" s="69" t="s">
        <v>508</v>
      </c>
      <c r="DU33" s="69">
        <v>420.279</v>
      </c>
      <c r="DV33" s="70">
        <v>900</v>
      </c>
      <c r="DW33" s="80"/>
      <c r="DX33" s="78" t="s">
        <v>39</v>
      </c>
      <c r="DY33" s="69" t="s">
        <v>509</v>
      </c>
      <c r="DZ33" s="69">
        <v>318.52499999999998</v>
      </c>
      <c r="EA33" s="70">
        <v>900</v>
      </c>
      <c r="EB33" s="80"/>
      <c r="EC33" s="78" t="s">
        <v>39</v>
      </c>
      <c r="ED33" s="69" t="s">
        <v>62</v>
      </c>
      <c r="EE33" s="69">
        <v>331.80399999999997</v>
      </c>
      <c r="EF33" s="70">
        <v>800</v>
      </c>
      <c r="EG33" s="80"/>
      <c r="EH33" s="78" t="s">
        <v>39</v>
      </c>
      <c r="EI33" s="69" t="s">
        <v>63</v>
      </c>
      <c r="EJ33" s="69">
        <v>285.65499999999997</v>
      </c>
      <c r="EK33" s="70">
        <v>700</v>
      </c>
      <c r="EL33" s="80"/>
      <c r="EM33" s="78" t="s">
        <v>39</v>
      </c>
      <c r="EN33" s="69" t="s">
        <v>64</v>
      </c>
      <c r="EO33" s="69">
        <v>296.58600000000001</v>
      </c>
      <c r="EP33" s="70">
        <v>700</v>
      </c>
      <c r="EQ33" s="80"/>
      <c r="ER33" s="78" t="s">
        <v>39</v>
      </c>
      <c r="ES33" s="69" t="s">
        <v>65</v>
      </c>
      <c r="ET33" s="69">
        <v>256.52699999999999</v>
      </c>
      <c r="EU33" s="70">
        <v>600</v>
      </c>
    </row>
    <row r="34" spans="1:151">
      <c r="A34" s="259"/>
      <c r="B34" s="226"/>
      <c r="C34" s="95"/>
      <c r="D34" s="77"/>
      <c r="E34" s="77"/>
      <c r="F34" s="79"/>
      <c r="G34" s="80"/>
      <c r="H34" s="78"/>
      <c r="I34" s="78"/>
      <c r="J34" s="79"/>
      <c r="K34" s="75"/>
      <c r="L34" s="109"/>
      <c r="M34" s="78"/>
      <c r="N34" s="78"/>
      <c r="O34" s="79"/>
      <c r="P34" s="75"/>
      <c r="Q34" s="80"/>
      <c r="R34" s="78"/>
      <c r="S34" s="78"/>
      <c r="T34" s="79"/>
      <c r="U34" s="75"/>
      <c r="V34" s="80"/>
      <c r="W34" s="95"/>
      <c r="X34" s="78"/>
      <c r="Y34" s="79"/>
      <c r="Z34" s="75"/>
      <c r="AA34" s="80"/>
      <c r="AB34" s="95"/>
      <c r="AC34" s="78"/>
      <c r="AD34" s="79"/>
      <c r="AE34" s="75"/>
      <c r="AF34" s="80"/>
      <c r="AG34" s="78"/>
      <c r="AH34" s="78"/>
      <c r="AI34" s="79"/>
      <c r="AJ34" s="75"/>
      <c r="AK34" s="80"/>
      <c r="AL34" s="22" t="s">
        <v>96</v>
      </c>
      <c r="AM34" s="78">
        <v>2525</v>
      </c>
      <c r="AN34" s="79">
        <v>281.74799999999999</v>
      </c>
      <c r="AO34" s="75">
        <v>1800</v>
      </c>
      <c r="AP34" s="80"/>
      <c r="AQ34" s="22" t="s">
        <v>96</v>
      </c>
      <c r="AR34" s="78">
        <v>2525</v>
      </c>
      <c r="AS34" s="79">
        <v>433.46600000000001</v>
      </c>
      <c r="AT34" s="75">
        <v>2300</v>
      </c>
      <c r="AU34" s="80"/>
      <c r="AV34" s="22" t="s">
        <v>96</v>
      </c>
      <c r="AW34" s="78">
        <v>2526</v>
      </c>
      <c r="AX34" s="79">
        <v>252.68100000000001</v>
      </c>
      <c r="AY34" s="75">
        <v>1700</v>
      </c>
      <c r="AZ34" s="80"/>
      <c r="BA34" s="22" t="s">
        <v>96</v>
      </c>
      <c r="BB34" s="78">
        <v>2526</v>
      </c>
      <c r="BC34" s="79">
        <v>322.84100000000001</v>
      </c>
      <c r="BD34" s="75">
        <v>2000</v>
      </c>
      <c r="BE34" s="80"/>
      <c r="BF34" s="22" t="s">
        <v>96</v>
      </c>
      <c r="BG34" s="78">
        <v>2526</v>
      </c>
      <c r="BH34" s="79">
        <v>269.33600000000001</v>
      </c>
      <c r="BI34" s="75">
        <v>1500</v>
      </c>
      <c r="BJ34" s="80"/>
      <c r="BK34" s="22" t="s">
        <v>96</v>
      </c>
      <c r="BL34" s="13">
        <v>2527</v>
      </c>
      <c r="BM34" s="71">
        <v>319.12</v>
      </c>
      <c r="BN34" s="90">
        <v>1500</v>
      </c>
      <c r="BO34" s="80"/>
      <c r="BP34" s="22" t="s">
        <v>96</v>
      </c>
      <c r="BQ34" s="78">
        <v>2527</v>
      </c>
      <c r="BR34" s="102">
        <v>280.30700000000002</v>
      </c>
      <c r="BS34" s="75">
        <v>1500</v>
      </c>
      <c r="BT34" s="80"/>
      <c r="BU34" s="22" t="s">
        <v>96</v>
      </c>
      <c r="BV34" s="78">
        <v>2527</v>
      </c>
      <c r="BW34" s="79">
        <v>366.87</v>
      </c>
      <c r="BX34" s="75">
        <v>1800</v>
      </c>
      <c r="BY34" s="80"/>
      <c r="BZ34" s="22" t="s">
        <v>96</v>
      </c>
      <c r="CA34" s="78">
        <v>2528</v>
      </c>
      <c r="CB34" s="79">
        <v>295.52699999999999</v>
      </c>
      <c r="CC34" s="75">
        <v>1600</v>
      </c>
      <c r="CD34" s="80"/>
      <c r="CE34" s="22" t="s">
        <v>96</v>
      </c>
      <c r="CF34" s="78">
        <v>2528</v>
      </c>
      <c r="CG34" s="79">
        <v>250.952</v>
      </c>
      <c r="CH34" s="75">
        <v>1500</v>
      </c>
      <c r="CI34" s="80"/>
      <c r="CJ34" s="22" t="s">
        <v>96</v>
      </c>
      <c r="CK34" s="77">
        <v>2528</v>
      </c>
      <c r="CL34" s="79">
        <v>269.64</v>
      </c>
      <c r="CM34" s="75">
        <v>1600</v>
      </c>
      <c r="CN34" s="80"/>
      <c r="CO34" s="22" t="s">
        <v>96</v>
      </c>
      <c r="CP34" s="77">
        <v>2528</v>
      </c>
      <c r="CQ34" s="79">
        <v>249.45</v>
      </c>
      <c r="CR34" s="75">
        <v>1400</v>
      </c>
      <c r="CS34" s="80"/>
      <c r="CT34" s="22" t="s">
        <v>96</v>
      </c>
      <c r="CU34" s="12">
        <v>2529</v>
      </c>
      <c r="CV34" s="76">
        <v>417.77600000000001</v>
      </c>
      <c r="CW34" s="90">
        <v>1500</v>
      </c>
      <c r="CX34" s="80"/>
      <c r="CY34" s="22" t="s">
        <v>96</v>
      </c>
      <c r="CZ34" s="12">
        <v>2529</v>
      </c>
      <c r="DA34" s="76">
        <v>322.25400000000002</v>
      </c>
      <c r="DB34" s="90">
        <v>1300</v>
      </c>
      <c r="DC34" s="80"/>
      <c r="DD34" s="22" t="s">
        <v>96</v>
      </c>
      <c r="DE34" s="12">
        <v>2530</v>
      </c>
      <c r="DF34" s="71">
        <v>235.18199999999999</v>
      </c>
      <c r="DG34" s="90">
        <v>1300</v>
      </c>
      <c r="DH34" s="80"/>
      <c r="DI34" s="22" t="s">
        <v>96</v>
      </c>
      <c r="DJ34" s="12">
        <v>2530</v>
      </c>
      <c r="DK34" s="76">
        <v>377.97399999999999</v>
      </c>
      <c r="DL34" s="236">
        <v>1600</v>
      </c>
      <c r="DM34" s="80"/>
      <c r="DN34" s="22" t="s">
        <v>96</v>
      </c>
      <c r="DO34" s="13">
        <v>2530</v>
      </c>
      <c r="DP34" s="76">
        <v>305.358</v>
      </c>
      <c r="DQ34" s="90">
        <v>1400</v>
      </c>
      <c r="DR34" s="80"/>
      <c r="DS34" s="80"/>
      <c r="DT34" s="13"/>
      <c r="DU34" s="76"/>
      <c r="DV34" s="90"/>
      <c r="DW34" s="80"/>
      <c r="DX34" s="80"/>
      <c r="DY34" s="13"/>
      <c r="DZ34" s="76"/>
      <c r="EA34" s="90"/>
      <c r="EB34" s="80"/>
      <c r="EC34" s="22" t="s">
        <v>96</v>
      </c>
      <c r="ED34" s="13" t="s">
        <v>55</v>
      </c>
      <c r="EE34" s="76">
        <v>600.81100000000004</v>
      </c>
      <c r="EF34" s="236">
        <v>2000</v>
      </c>
      <c r="EG34" s="80"/>
      <c r="EH34" s="22" t="s">
        <v>96</v>
      </c>
      <c r="EI34" s="13" t="s">
        <v>56</v>
      </c>
      <c r="EJ34" s="76">
        <v>581.11099999999999</v>
      </c>
      <c r="EK34" s="90">
        <v>2000</v>
      </c>
      <c r="EL34" s="80"/>
      <c r="EM34" s="22" t="s">
        <v>96</v>
      </c>
      <c r="EN34" s="13" t="s">
        <v>57</v>
      </c>
      <c r="EO34" s="76">
        <v>445.63799999999998</v>
      </c>
      <c r="EP34" s="90">
        <v>1500</v>
      </c>
      <c r="EQ34" s="80"/>
      <c r="ER34" s="22" t="s">
        <v>96</v>
      </c>
      <c r="ES34" s="13" t="s">
        <v>58</v>
      </c>
      <c r="ET34" s="76">
        <v>432.10399999999998</v>
      </c>
      <c r="EU34" s="90">
        <v>1300</v>
      </c>
    </row>
    <row r="35" spans="1:151" ht="21.75" thickBot="1">
      <c r="A35" s="261"/>
      <c r="B35" s="262" t="s">
        <v>43</v>
      </c>
      <c r="C35" s="84"/>
      <c r="D35" s="344"/>
      <c r="E35" s="81">
        <f>+E33</f>
        <v>420.279</v>
      </c>
      <c r="F35" s="81">
        <f>+F33</f>
        <v>3300</v>
      </c>
      <c r="G35" s="84"/>
      <c r="H35" s="84"/>
      <c r="I35" s="84"/>
      <c r="J35" s="81">
        <f>+J33</f>
        <v>318.52499999999998</v>
      </c>
      <c r="K35" s="81">
        <f>+K33+K32</f>
        <v>2500</v>
      </c>
      <c r="L35" s="57"/>
      <c r="M35" s="84"/>
      <c r="N35" s="84"/>
      <c r="O35" s="81">
        <f>+O32+O33</f>
        <v>627.3309999999999</v>
      </c>
      <c r="P35" s="81">
        <f>+P32+P33</f>
        <v>2650</v>
      </c>
      <c r="Q35" s="84"/>
      <c r="R35" s="84"/>
      <c r="S35" s="84"/>
      <c r="T35" s="81">
        <f>+T32+T33</f>
        <v>536.60699999999997</v>
      </c>
      <c r="U35" s="81">
        <f>+U32+U33</f>
        <v>2300</v>
      </c>
      <c r="V35" s="84"/>
      <c r="W35" s="84"/>
      <c r="X35" s="84"/>
      <c r="Y35" s="81">
        <f>+Y32+Y33</f>
        <v>566.226</v>
      </c>
      <c r="Z35" s="81">
        <f>+Z32+Z33</f>
        <v>2550</v>
      </c>
      <c r="AA35" s="84"/>
      <c r="AB35" s="84"/>
      <c r="AC35" s="84"/>
      <c r="AD35" s="81">
        <f>+AD32+AD33</f>
        <v>505.97699999999998</v>
      </c>
      <c r="AE35" s="81">
        <f>+AE32+AE33</f>
        <v>2200</v>
      </c>
      <c r="AF35" s="84"/>
      <c r="AG35" s="84"/>
      <c r="AH35" s="84"/>
      <c r="AI35" s="81">
        <f>+AI32+AI33</f>
        <v>711.98800000000006</v>
      </c>
      <c r="AJ35" s="81">
        <f>+AJ32+AJ33</f>
        <v>2600</v>
      </c>
      <c r="AK35" s="84"/>
      <c r="AL35" s="84"/>
      <c r="AM35" s="84"/>
      <c r="AN35" s="81">
        <f>+AN33+AN34</f>
        <v>604.00199999999995</v>
      </c>
      <c r="AO35" s="81">
        <f>+AO33+AO34</f>
        <v>2200</v>
      </c>
      <c r="AP35" s="84"/>
      <c r="AQ35" s="84"/>
      <c r="AR35" s="84"/>
      <c r="AS35" s="81">
        <f>+AS33+AS34</f>
        <v>668.64800000000002</v>
      </c>
      <c r="AT35" s="81">
        <f>+AT33+AT34</f>
        <v>2600</v>
      </c>
      <c r="AU35" s="84"/>
      <c r="AV35" s="84"/>
      <c r="AW35" s="84"/>
      <c r="AX35" s="81">
        <f>+AX33+AX34</f>
        <v>630.65499999999997</v>
      </c>
      <c r="AY35" s="81">
        <f>+AY33+AY34</f>
        <v>2150</v>
      </c>
      <c r="AZ35" s="84"/>
      <c r="BA35" s="84"/>
      <c r="BB35" s="84"/>
      <c r="BC35" s="81">
        <f>+BC33+BC34</f>
        <v>628.19900000000007</v>
      </c>
      <c r="BD35" s="81">
        <f>+BD33+BD34</f>
        <v>2350</v>
      </c>
      <c r="BE35" s="84"/>
      <c r="BF35" s="84"/>
      <c r="BG35" s="84"/>
      <c r="BH35" s="81">
        <f>+BH32+BH34</f>
        <v>870.14700000000005</v>
      </c>
      <c r="BI35" s="81">
        <f>+BI32+BI34</f>
        <v>2000</v>
      </c>
      <c r="BJ35" s="84"/>
      <c r="BK35" s="84"/>
      <c r="BL35" s="84"/>
      <c r="BM35" s="81">
        <f>+BM32+BM34</f>
        <v>900.23099999999999</v>
      </c>
      <c r="BN35" s="81">
        <f>+BN32+BN34</f>
        <v>2000</v>
      </c>
      <c r="BO35" s="84"/>
      <c r="BP35" s="84"/>
      <c r="BQ35" s="84"/>
      <c r="BR35" s="81">
        <f>+BR32+BR34</f>
        <v>725.94499999999994</v>
      </c>
      <c r="BS35" s="81">
        <f>+BS32+BS34</f>
        <v>2000</v>
      </c>
      <c r="BT35" s="84"/>
      <c r="BU35" s="84"/>
      <c r="BV35" s="84"/>
      <c r="BW35" s="81">
        <f>+BW32+BW34</f>
        <v>798.97399999999993</v>
      </c>
      <c r="BX35" s="81">
        <f>+BX32+BX34</f>
        <v>2100</v>
      </c>
      <c r="BY35" s="84"/>
      <c r="BZ35" s="84"/>
      <c r="CA35" s="84"/>
      <c r="CB35" s="81">
        <f>+CB32+CB34</f>
        <v>667.20100000000002</v>
      </c>
      <c r="CC35" s="81">
        <f>+CC32+CC34</f>
        <v>2000</v>
      </c>
      <c r="CD35" s="84"/>
      <c r="CE35" s="84"/>
      <c r="CF35" s="84"/>
      <c r="CG35" s="81">
        <f>+CG32+CG34</f>
        <v>655.56899999999996</v>
      </c>
      <c r="CH35" s="81">
        <f>+CH32+CH34</f>
        <v>2000</v>
      </c>
      <c r="CI35" s="84"/>
      <c r="CJ35" s="84"/>
      <c r="CK35" s="84"/>
      <c r="CL35" s="81">
        <f>+CL32+CL34</f>
        <v>689.91899999999998</v>
      </c>
      <c r="CM35" s="81">
        <f>+CM32+CM34</f>
        <v>2100</v>
      </c>
      <c r="CN35" s="84"/>
      <c r="CO35" s="84"/>
      <c r="CP35" s="84"/>
      <c r="CQ35" s="81">
        <f>+CQ32+CQ33+CQ34</f>
        <v>1168.7860000000001</v>
      </c>
      <c r="CR35" s="81">
        <f>+CR32+CR33+CR34</f>
        <v>2800</v>
      </c>
      <c r="CS35" s="84"/>
      <c r="CT35" s="84"/>
      <c r="CU35" s="84"/>
      <c r="CV35" s="81">
        <f>+CV32+CV33+CV34</f>
        <v>1330.691</v>
      </c>
      <c r="CW35" s="81">
        <f>+CW32+CW33+CW34</f>
        <v>2900</v>
      </c>
      <c r="CX35" s="84"/>
      <c r="CY35" s="84"/>
      <c r="CZ35" s="84"/>
      <c r="DA35" s="81">
        <f>+DA32+DA33+DA34</f>
        <v>1053.547</v>
      </c>
      <c r="DB35" s="81">
        <f>+DB32+DB33+DB34</f>
        <v>2450</v>
      </c>
      <c r="DC35" s="84"/>
      <c r="DD35" s="84"/>
      <c r="DE35" s="84"/>
      <c r="DF35" s="81">
        <f>+DF32+DF33+DF34</f>
        <v>963.87200000000007</v>
      </c>
      <c r="DG35" s="81">
        <f>+DG32+DG33+DG34</f>
        <v>2400</v>
      </c>
      <c r="DH35" s="84"/>
      <c r="DI35" s="84"/>
      <c r="DJ35" s="84"/>
      <c r="DK35" s="81">
        <f>+DK32+DK33+DK34</f>
        <v>1006.175</v>
      </c>
      <c r="DL35" s="81">
        <f>+DL32+DL33+DL34</f>
        <v>2650</v>
      </c>
      <c r="DM35" s="84"/>
      <c r="DN35" s="84"/>
      <c r="DO35" s="84"/>
      <c r="DP35" s="81">
        <f>+DP32+DP33+DP34</f>
        <v>1004.1869999999999</v>
      </c>
      <c r="DQ35" s="81">
        <f>+DQ32+DQ33+DQ34</f>
        <v>2500</v>
      </c>
      <c r="DR35" s="84"/>
      <c r="DS35" s="84"/>
      <c r="DT35" s="84"/>
      <c r="DU35" s="81">
        <f>+DU32+DU33</f>
        <v>702.06299999999999</v>
      </c>
      <c r="DV35" s="81">
        <f>+DV32+DV33</f>
        <v>1300</v>
      </c>
      <c r="DW35" s="84"/>
      <c r="DX35" s="84"/>
      <c r="DY35" s="84"/>
      <c r="DZ35" s="81">
        <f>+DZ32+DZ33</f>
        <v>751.99099999999999</v>
      </c>
      <c r="EA35" s="81">
        <f>+EA32+EA33</f>
        <v>1300</v>
      </c>
      <c r="EB35" s="84"/>
      <c r="EC35" s="84"/>
      <c r="ED35" s="84"/>
      <c r="EE35" s="81">
        <f>+EE32+EE33+EE34</f>
        <v>1185.296</v>
      </c>
      <c r="EF35" s="81">
        <f>+EF32+EF33+EF34</f>
        <v>3000</v>
      </c>
      <c r="EG35" s="84"/>
      <c r="EH35" s="84"/>
      <c r="EI35" s="84"/>
      <c r="EJ35" s="81">
        <f>+EJ32+EJ33+EJ34</f>
        <v>1189.607</v>
      </c>
      <c r="EK35" s="81">
        <f>+EK32+EK33+EK34</f>
        <v>3000</v>
      </c>
      <c r="EL35" s="84"/>
      <c r="EM35" s="84"/>
      <c r="EN35" s="84"/>
      <c r="EO35" s="81">
        <f>+EO32+EO33+EO34</f>
        <v>1011.56</v>
      </c>
      <c r="EP35" s="81">
        <f>+EP32+EP33+EP34</f>
        <v>2450</v>
      </c>
      <c r="EQ35" s="84"/>
      <c r="ER35" s="84"/>
      <c r="ES35" s="84"/>
      <c r="ET35" s="81">
        <f>+ET32+ET33+ET34</f>
        <v>1007.751</v>
      </c>
      <c r="EU35" s="81">
        <f>+EU32+EU33+EU34</f>
        <v>2200</v>
      </c>
    </row>
    <row r="36" spans="1:151">
      <c r="A36" s="259">
        <v>6</v>
      </c>
      <c r="B36" s="277" t="s">
        <v>73</v>
      </c>
      <c r="C36" s="91"/>
      <c r="D36" s="159"/>
      <c r="E36" s="92"/>
      <c r="F36" s="92"/>
      <c r="G36" s="91"/>
      <c r="H36" s="91"/>
      <c r="I36" s="91"/>
      <c r="J36" s="92"/>
      <c r="K36" s="92"/>
      <c r="L36" s="21"/>
      <c r="M36" s="91"/>
      <c r="N36" s="91"/>
      <c r="O36" s="92"/>
      <c r="P36" s="92"/>
      <c r="Q36" s="91"/>
      <c r="R36" s="91"/>
      <c r="S36" s="91"/>
      <c r="T36" s="92"/>
      <c r="U36" s="92"/>
      <c r="V36" s="91"/>
      <c r="W36" s="91"/>
      <c r="X36" s="91"/>
      <c r="Y36" s="92"/>
      <c r="Z36" s="92"/>
      <c r="AA36" s="91"/>
      <c r="AB36" s="91"/>
      <c r="AC36" s="91"/>
      <c r="AD36" s="92"/>
      <c r="AE36" s="92"/>
      <c r="AF36" s="91"/>
      <c r="AG36" s="91"/>
      <c r="AH36" s="91"/>
      <c r="AI36" s="92"/>
      <c r="AJ36" s="92"/>
      <c r="AK36" s="91"/>
      <c r="AL36" s="91"/>
      <c r="AM36" s="91"/>
      <c r="AN36" s="92"/>
      <c r="AO36" s="92"/>
      <c r="AP36" s="91"/>
      <c r="AQ36" s="91"/>
      <c r="AR36" s="91"/>
      <c r="AS36" s="92"/>
      <c r="AT36" s="92"/>
      <c r="AU36" s="91"/>
      <c r="AV36" s="91"/>
      <c r="AW36" s="91"/>
      <c r="AX36" s="92"/>
      <c r="AY36" s="92"/>
      <c r="AZ36" s="91"/>
      <c r="BA36" s="91"/>
      <c r="BB36" s="91"/>
      <c r="BC36" s="92"/>
      <c r="BD36" s="92"/>
      <c r="BE36" s="91"/>
      <c r="BF36" s="91"/>
      <c r="BG36" s="91"/>
      <c r="BH36" s="92"/>
      <c r="BI36" s="92"/>
      <c r="BJ36" s="91"/>
      <c r="BK36" s="91"/>
      <c r="BL36" s="91"/>
      <c r="BM36" s="92"/>
      <c r="BN36" s="92"/>
      <c r="BO36" s="91"/>
      <c r="BP36" s="91"/>
      <c r="BQ36" s="91"/>
      <c r="BR36" s="92"/>
      <c r="BS36" s="92"/>
      <c r="BT36" s="91"/>
      <c r="BU36" s="91"/>
      <c r="BV36" s="91"/>
      <c r="BW36" s="92"/>
      <c r="BX36" s="92"/>
      <c r="BY36" s="91"/>
      <c r="BZ36" s="91"/>
      <c r="CA36" s="91"/>
      <c r="CB36" s="92"/>
      <c r="CC36" s="92"/>
      <c r="CD36" s="91"/>
      <c r="CE36" s="91"/>
      <c r="CF36" s="91"/>
      <c r="CG36" s="92"/>
      <c r="CH36" s="92"/>
      <c r="CI36" s="91"/>
      <c r="CJ36" s="91"/>
      <c r="CK36" s="91"/>
      <c r="CL36" s="92"/>
      <c r="CM36" s="92"/>
      <c r="CN36" s="91"/>
      <c r="CO36" s="91"/>
      <c r="CP36" s="91"/>
      <c r="CQ36" s="92"/>
      <c r="CR36" s="92"/>
      <c r="CS36" s="91"/>
      <c r="CT36" s="91"/>
      <c r="CU36" s="91"/>
      <c r="CV36" s="92"/>
      <c r="CW36" s="92"/>
      <c r="CX36" s="91"/>
      <c r="CY36" s="91"/>
      <c r="CZ36" s="91"/>
      <c r="DA36" s="92"/>
      <c r="DB36" s="92"/>
      <c r="DC36" s="91"/>
      <c r="DD36" s="91"/>
      <c r="DE36" s="91"/>
      <c r="DF36" s="92"/>
      <c r="DG36" s="92"/>
      <c r="DH36" s="91"/>
      <c r="DI36" s="91"/>
      <c r="DJ36" s="91"/>
      <c r="DK36" s="92"/>
      <c r="DL36" s="92"/>
      <c r="DM36" s="91"/>
      <c r="DN36" s="91"/>
      <c r="DO36" s="91"/>
      <c r="DP36" s="92"/>
      <c r="DQ36" s="92"/>
      <c r="DR36" s="91"/>
      <c r="DS36" s="91"/>
      <c r="DT36" s="91"/>
      <c r="DU36" s="92"/>
      <c r="DV36" s="92"/>
      <c r="DW36" s="91"/>
      <c r="DX36" s="91"/>
      <c r="DY36" s="91"/>
      <c r="DZ36" s="92"/>
      <c r="EA36" s="92"/>
      <c r="EB36" s="91"/>
      <c r="EC36" s="91"/>
      <c r="ED36" s="91"/>
      <c r="EE36" s="92"/>
      <c r="EF36" s="92"/>
      <c r="EG36" s="91"/>
      <c r="EH36" s="91"/>
      <c r="EI36" s="91"/>
      <c r="EJ36" s="92"/>
      <c r="EK36" s="92"/>
      <c r="EL36" s="91"/>
      <c r="EM36" s="91"/>
      <c r="EN36" s="91"/>
      <c r="EO36" s="92"/>
      <c r="EP36" s="92"/>
      <c r="EQ36" s="91"/>
      <c r="ER36" s="91"/>
      <c r="ES36" s="91"/>
      <c r="ET36" s="92"/>
      <c r="EU36" s="92"/>
    </row>
    <row r="37" spans="1:151">
      <c r="A37" s="259"/>
      <c r="B37" s="259"/>
      <c r="C37" s="80" t="s">
        <v>39</v>
      </c>
      <c r="D37" s="77">
        <v>2522</v>
      </c>
      <c r="E37" s="74">
        <v>800</v>
      </c>
      <c r="F37" s="75">
        <v>200</v>
      </c>
      <c r="G37" s="80"/>
      <c r="H37" s="80" t="s">
        <v>39</v>
      </c>
      <c r="I37" s="78"/>
      <c r="J37" s="79"/>
      <c r="K37" s="75"/>
      <c r="L37" s="109"/>
      <c r="M37" s="80" t="s">
        <v>74</v>
      </c>
      <c r="N37" s="78"/>
      <c r="O37" s="79"/>
      <c r="P37" s="75"/>
      <c r="Q37" s="80"/>
      <c r="R37" s="80" t="s">
        <v>39</v>
      </c>
      <c r="S37" s="78"/>
      <c r="T37" s="79"/>
      <c r="U37" s="75"/>
      <c r="V37" s="80"/>
      <c r="W37" s="80" t="s">
        <v>74</v>
      </c>
      <c r="X37" s="78"/>
      <c r="Y37" s="79"/>
      <c r="Z37" s="75"/>
      <c r="AA37" s="80"/>
      <c r="AB37" s="80" t="s">
        <v>38</v>
      </c>
      <c r="AC37" s="78"/>
      <c r="AD37" s="79">
        <v>0</v>
      </c>
      <c r="AE37" s="75">
        <v>0</v>
      </c>
      <c r="AF37" s="80"/>
      <c r="AG37" s="80" t="s">
        <v>38</v>
      </c>
      <c r="AH37" s="78"/>
      <c r="AI37" s="79"/>
      <c r="AJ37" s="75"/>
      <c r="AK37" s="80"/>
      <c r="AL37" s="80" t="s">
        <v>38</v>
      </c>
      <c r="AM37" s="78"/>
      <c r="AN37" s="79"/>
      <c r="AO37" s="75"/>
      <c r="AP37" s="80"/>
      <c r="AQ37" s="80" t="s">
        <v>38</v>
      </c>
      <c r="AR37" s="78"/>
      <c r="AS37" s="79"/>
      <c r="AT37" s="75"/>
      <c r="AU37" s="80"/>
      <c r="AV37" s="80" t="s">
        <v>38</v>
      </c>
      <c r="AW37" s="78"/>
      <c r="AX37" s="79"/>
      <c r="AY37" s="75"/>
      <c r="AZ37" s="80"/>
      <c r="BA37" s="80" t="s">
        <v>38</v>
      </c>
      <c r="BB37" s="78"/>
      <c r="BC37" s="79"/>
      <c r="BD37" s="75"/>
      <c r="BE37" s="80"/>
      <c r="BF37" s="80" t="s">
        <v>39</v>
      </c>
      <c r="BG37" s="78"/>
      <c r="BH37" s="79"/>
      <c r="BI37" s="75"/>
      <c r="BJ37" s="80"/>
      <c r="BK37" s="80" t="s">
        <v>39</v>
      </c>
      <c r="BL37" s="78"/>
      <c r="BM37" s="79"/>
      <c r="BN37" s="75"/>
      <c r="BO37" s="80"/>
      <c r="BP37" s="80" t="s">
        <v>39</v>
      </c>
      <c r="BQ37" s="78"/>
      <c r="BR37" s="79"/>
      <c r="BS37" s="75"/>
      <c r="BT37" s="80"/>
      <c r="BU37" s="80" t="s">
        <v>39</v>
      </c>
      <c r="BV37" s="78"/>
      <c r="BW37" s="79"/>
      <c r="BX37" s="75"/>
      <c r="BY37" s="80"/>
      <c r="BZ37" s="80" t="s">
        <v>39</v>
      </c>
      <c r="CA37" s="78"/>
      <c r="CB37" s="79"/>
      <c r="CC37" s="75"/>
      <c r="CD37" s="80"/>
      <c r="CE37" s="80"/>
      <c r="CF37" s="78"/>
      <c r="CG37" s="79"/>
      <c r="CH37" s="75"/>
      <c r="CI37" s="80"/>
      <c r="CJ37" s="80"/>
      <c r="CK37" s="78"/>
      <c r="CL37" s="79"/>
      <c r="CM37" s="75"/>
      <c r="CN37" s="80"/>
      <c r="CO37" s="80" t="s">
        <v>38</v>
      </c>
      <c r="CP37" s="78"/>
      <c r="CQ37" s="79"/>
      <c r="CR37" s="75"/>
      <c r="CS37" s="80"/>
      <c r="CT37" s="80"/>
      <c r="CU37" s="78"/>
      <c r="CV37" s="79"/>
      <c r="CW37" s="75"/>
      <c r="CX37" s="80"/>
      <c r="CY37" s="80"/>
      <c r="CZ37" s="78"/>
      <c r="DA37" s="79"/>
      <c r="DB37" s="75"/>
      <c r="DC37" s="80"/>
      <c r="DD37" s="80"/>
      <c r="DE37" s="78"/>
      <c r="DF37" s="79"/>
      <c r="DG37" s="75"/>
      <c r="DH37" s="80"/>
      <c r="DI37" s="80"/>
      <c r="DJ37" s="78"/>
      <c r="DK37" s="79"/>
      <c r="DL37" s="75"/>
      <c r="DM37" s="80"/>
      <c r="DN37" s="80"/>
      <c r="DO37" s="78"/>
      <c r="DP37" s="79"/>
      <c r="DQ37" s="75"/>
      <c r="DR37" s="80"/>
      <c r="DS37" s="80" t="s">
        <v>75</v>
      </c>
      <c r="DT37" s="78"/>
      <c r="DU37" s="79"/>
      <c r="DV37" s="75"/>
      <c r="DW37" s="80"/>
      <c r="DX37" s="80"/>
      <c r="DY37" s="78"/>
      <c r="DZ37" s="79"/>
      <c r="EA37" s="75"/>
      <c r="EB37" s="80"/>
      <c r="EC37" s="80"/>
      <c r="ED37" s="78"/>
      <c r="EE37" s="79"/>
      <c r="EF37" s="75"/>
      <c r="EG37" s="80"/>
      <c r="EH37" s="80"/>
      <c r="EI37" s="78"/>
      <c r="EJ37" s="79"/>
      <c r="EK37" s="75"/>
      <c r="EL37" s="80"/>
      <c r="EM37" s="80"/>
      <c r="EN37" s="78"/>
      <c r="EO37" s="79"/>
      <c r="EP37" s="75"/>
      <c r="EQ37" s="80"/>
      <c r="ER37" s="80"/>
      <c r="ES37" s="78"/>
      <c r="ET37" s="79"/>
      <c r="EU37" s="75"/>
    </row>
    <row r="38" spans="1:151">
      <c r="A38" s="226"/>
      <c r="B38" s="226"/>
      <c r="C38" s="78"/>
      <c r="D38" s="77"/>
      <c r="E38" s="74"/>
      <c r="F38" s="75"/>
      <c r="G38" s="80"/>
      <c r="H38" s="78"/>
      <c r="I38" s="78"/>
      <c r="J38" s="79"/>
      <c r="K38" s="75"/>
      <c r="L38" s="109"/>
      <c r="M38" s="78"/>
      <c r="N38" s="78"/>
      <c r="O38" s="79"/>
      <c r="P38" s="75"/>
      <c r="Q38" s="80"/>
      <c r="R38" s="78"/>
      <c r="S38" s="78"/>
      <c r="T38" s="79"/>
      <c r="U38" s="75"/>
      <c r="V38" s="80"/>
      <c r="W38" s="80" t="s">
        <v>74</v>
      </c>
      <c r="X38" s="78"/>
      <c r="Y38" s="79"/>
      <c r="Z38" s="75"/>
      <c r="AA38" s="80"/>
      <c r="AB38" s="78"/>
      <c r="AC38" s="78"/>
      <c r="AD38" s="79"/>
      <c r="AE38" s="75"/>
      <c r="AF38" s="80"/>
      <c r="AG38" s="78"/>
      <c r="AH38" s="78"/>
      <c r="AI38" s="79"/>
      <c r="AJ38" s="75"/>
      <c r="AK38" s="80"/>
      <c r="AL38" s="78"/>
      <c r="AM38" s="78"/>
      <c r="AN38" s="79"/>
      <c r="AO38" s="75"/>
      <c r="AP38" s="80"/>
      <c r="AQ38" s="78"/>
      <c r="AR38" s="78"/>
      <c r="AS38" s="79"/>
      <c r="AT38" s="75"/>
      <c r="AU38" s="80"/>
      <c r="AV38" s="78"/>
      <c r="AW38" s="78"/>
      <c r="AX38" s="79"/>
      <c r="AY38" s="75"/>
      <c r="AZ38" s="80"/>
      <c r="BA38" s="78"/>
      <c r="BB38" s="78"/>
      <c r="BC38" s="79"/>
      <c r="BD38" s="75"/>
      <c r="BE38" s="80"/>
      <c r="BF38" s="78"/>
      <c r="BG38" s="78"/>
      <c r="BH38" s="79"/>
      <c r="BI38" s="75"/>
      <c r="BJ38" s="80"/>
      <c r="BK38" s="78"/>
      <c r="BL38" s="78"/>
      <c r="BM38" s="79"/>
      <c r="BN38" s="75"/>
      <c r="BO38" s="80"/>
      <c r="BP38" s="78"/>
      <c r="BQ38" s="78"/>
      <c r="BR38" s="79"/>
      <c r="BS38" s="75"/>
      <c r="BT38" s="80"/>
      <c r="BU38" s="78"/>
      <c r="BV38" s="78"/>
      <c r="BW38" s="79"/>
      <c r="BX38" s="75"/>
      <c r="BY38" s="80"/>
      <c r="BZ38" s="78"/>
      <c r="CA38" s="78"/>
      <c r="CB38" s="79"/>
      <c r="CC38" s="75"/>
      <c r="CD38" s="80"/>
      <c r="CE38" s="80"/>
      <c r="CF38" s="78"/>
      <c r="CG38" s="79"/>
      <c r="CH38" s="75"/>
      <c r="CI38" s="80"/>
      <c r="CJ38" s="78"/>
      <c r="CK38" s="78"/>
      <c r="CL38" s="79"/>
      <c r="CM38" s="75"/>
      <c r="CN38" s="80"/>
      <c r="CO38" s="78"/>
      <c r="CP38" s="78"/>
      <c r="CQ38" s="79"/>
      <c r="CR38" s="75"/>
      <c r="CS38" s="80"/>
      <c r="CT38" s="78"/>
      <c r="CU38" s="78"/>
      <c r="CV38" s="79"/>
      <c r="CW38" s="75"/>
      <c r="CX38" s="80"/>
      <c r="CY38" s="78"/>
      <c r="CZ38" s="78"/>
      <c r="DA38" s="79"/>
      <c r="DB38" s="75"/>
      <c r="DC38" s="80"/>
      <c r="DD38" s="78"/>
      <c r="DE38" s="78"/>
      <c r="DF38" s="79"/>
      <c r="DG38" s="75"/>
      <c r="DH38" s="80"/>
      <c r="DI38" s="78"/>
      <c r="DJ38" s="78"/>
      <c r="DK38" s="79"/>
      <c r="DL38" s="75"/>
      <c r="DM38" s="80"/>
      <c r="DN38" s="78"/>
      <c r="DO38" s="78"/>
      <c r="DP38" s="79"/>
      <c r="DQ38" s="75"/>
      <c r="DR38" s="80"/>
      <c r="DS38" s="78"/>
      <c r="DT38" s="78"/>
      <c r="DU38" s="79"/>
      <c r="DV38" s="75"/>
      <c r="DW38" s="80"/>
      <c r="DX38" s="78"/>
      <c r="DY38" s="78"/>
      <c r="DZ38" s="79"/>
      <c r="EA38" s="75"/>
      <c r="EB38" s="80"/>
      <c r="EC38" s="78"/>
      <c r="ED38" s="78"/>
      <c r="EE38" s="79"/>
      <c r="EF38" s="75"/>
      <c r="EG38" s="80"/>
      <c r="EH38" s="78"/>
      <c r="EI38" s="78"/>
      <c r="EJ38" s="79"/>
      <c r="EK38" s="75"/>
      <c r="EL38" s="80"/>
      <c r="EM38" s="80"/>
      <c r="EN38" s="78"/>
      <c r="EO38" s="79"/>
      <c r="EP38" s="75"/>
      <c r="EQ38" s="80"/>
      <c r="ER38" s="80"/>
      <c r="ES38" s="78"/>
      <c r="ET38" s="79"/>
      <c r="EU38" s="75"/>
    </row>
    <row r="39" spans="1:151">
      <c r="A39" s="230"/>
      <c r="B39" s="230"/>
      <c r="C39" s="89"/>
      <c r="D39" s="107"/>
      <c r="E39" s="93"/>
      <c r="F39" s="88"/>
      <c r="G39" s="86"/>
      <c r="H39" s="89"/>
      <c r="I39" s="86"/>
      <c r="J39" s="87"/>
      <c r="K39" s="88"/>
      <c r="L39" s="56"/>
      <c r="M39" s="89"/>
      <c r="N39" s="86"/>
      <c r="O39" s="87"/>
      <c r="P39" s="88"/>
      <c r="Q39" s="86"/>
      <c r="R39" s="89"/>
      <c r="S39" s="86"/>
      <c r="T39" s="87"/>
      <c r="U39" s="88"/>
      <c r="V39" s="86"/>
      <c r="W39" s="89"/>
      <c r="X39" s="86"/>
      <c r="Y39" s="87"/>
      <c r="Z39" s="88"/>
      <c r="AA39" s="86"/>
      <c r="AB39" s="89"/>
      <c r="AC39" s="86"/>
      <c r="AD39" s="87"/>
      <c r="AE39" s="88"/>
      <c r="AF39" s="86"/>
      <c r="AG39" s="89"/>
      <c r="AH39" s="86"/>
      <c r="AI39" s="87"/>
      <c r="AJ39" s="88"/>
      <c r="AK39" s="86"/>
      <c r="AL39" s="89"/>
      <c r="AM39" s="86"/>
      <c r="AN39" s="87"/>
      <c r="AO39" s="88"/>
      <c r="AP39" s="86"/>
      <c r="AQ39" s="89"/>
      <c r="AR39" s="86"/>
      <c r="AS39" s="87"/>
      <c r="AT39" s="88"/>
      <c r="AU39" s="86"/>
      <c r="AV39" s="89"/>
      <c r="AW39" s="86"/>
      <c r="AX39" s="87"/>
      <c r="AY39" s="88"/>
      <c r="AZ39" s="86"/>
      <c r="BA39" s="89"/>
      <c r="BB39" s="86"/>
      <c r="BC39" s="87"/>
      <c r="BD39" s="88"/>
      <c r="BE39" s="86"/>
      <c r="BF39" s="89"/>
      <c r="BG39" s="86"/>
      <c r="BH39" s="87"/>
      <c r="BI39" s="88"/>
      <c r="BJ39" s="86"/>
      <c r="BK39" s="89"/>
      <c r="BL39" s="86"/>
      <c r="BM39" s="87"/>
      <c r="BN39" s="88"/>
      <c r="BO39" s="86"/>
      <c r="BP39" s="89"/>
      <c r="BQ39" s="86"/>
      <c r="BR39" s="87"/>
      <c r="BS39" s="88"/>
      <c r="BT39" s="86"/>
      <c r="BU39" s="89"/>
      <c r="BV39" s="86"/>
      <c r="BW39" s="87"/>
      <c r="BX39" s="88"/>
      <c r="BY39" s="86"/>
      <c r="BZ39" s="89"/>
      <c r="CA39" s="86"/>
      <c r="CB39" s="87"/>
      <c r="CC39" s="88"/>
      <c r="CD39" s="86"/>
      <c r="CE39" s="89"/>
      <c r="CF39" s="86"/>
      <c r="CG39" s="87"/>
      <c r="CH39" s="88"/>
      <c r="CI39" s="86"/>
      <c r="CJ39" s="89"/>
      <c r="CK39" s="86"/>
      <c r="CL39" s="87"/>
      <c r="CM39" s="88"/>
      <c r="CN39" s="86"/>
      <c r="CO39" s="89"/>
      <c r="CP39" s="86"/>
      <c r="CQ39" s="87"/>
      <c r="CR39" s="88"/>
      <c r="CS39" s="86"/>
      <c r="CT39" s="89"/>
      <c r="CU39" s="86"/>
      <c r="CV39" s="87"/>
      <c r="CW39" s="88"/>
      <c r="CX39" s="86"/>
      <c r="CY39" s="89"/>
      <c r="CZ39" s="86"/>
      <c r="DA39" s="87"/>
      <c r="DB39" s="88"/>
      <c r="DC39" s="86"/>
      <c r="DD39" s="89"/>
      <c r="DE39" s="86"/>
      <c r="DF39" s="87"/>
      <c r="DG39" s="88"/>
      <c r="DH39" s="86"/>
      <c r="DI39" s="89"/>
      <c r="DJ39" s="86"/>
      <c r="DK39" s="87"/>
      <c r="DL39" s="88"/>
      <c r="DM39" s="86"/>
      <c r="DN39" s="89"/>
      <c r="DO39" s="86"/>
      <c r="DP39" s="87"/>
      <c r="DQ39" s="88"/>
      <c r="DR39" s="86"/>
      <c r="DS39" s="89"/>
      <c r="DT39" s="86"/>
      <c r="DU39" s="87"/>
      <c r="DV39" s="88"/>
      <c r="DW39" s="86"/>
      <c r="DX39" s="89"/>
      <c r="DY39" s="86"/>
      <c r="DZ39" s="87"/>
      <c r="EA39" s="88"/>
      <c r="EB39" s="86"/>
      <c r="EC39" s="89"/>
      <c r="ED39" s="86"/>
      <c r="EE39" s="87"/>
      <c r="EF39" s="88"/>
      <c r="EG39" s="86"/>
      <c r="EH39" s="89"/>
      <c r="EI39" s="86"/>
      <c r="EJ39" s="87"/>
      <c r="EK39" s="88"/>
      <c r="EL39" s="86"/>
      <c r="EM39" s="89"/>
      <c r="EN39" s="86"/>
      <c r="EO39" s="87"/>
      <c r="EP39" s="88"/>
      <c r="EQ39" s="86"/>
      <c r="ER39" s="89"/>
      <c r="ES39" s="86"/>
      <c r="ET39" s="87"/>
      <c r="EU39" s="88"/>
    </row>
    <row r="40" spans="1:151" ht="21.75" thickBot="1">
      <c r="A40" s="261"/>
      <c r="B40" s="262" t="s">
        <v>43</v>
      </c>
      <c r="C40" s="84"/>
      <c r="D40" s="106"/>
      <c r="E40" s="81">
        <f>SUM(E37:E39)</f>
        <v>800</v>
      </c>
      <c r="F40" s="81">
        <f>SUM(F37:F39)</f>
        <v>200</v>
      </c>
      <c r="G40" s="84"/>
      <c r="H40" s="84"/>
      <c r="I40" s="84"/>
      <c r="J40" s="81">
        <v>0</v>
      </c>
      <c r="K40" s="81">
        <v>0</v>
      </c>
      <c r="L40" s="57"/>
      <c r="M40" s="84"/>
      <c r="N40" s="84"/>
      <c r="O40" s="81">
        <v>0</v>
      </c>
      <c r="P40" s="81">
        <v>0</v>
      </c>
      <c r="Q40" s="84"/>
      <c r="R40" s="84"/>
      <c r="S40" s="84"/>
      <c r="T40" s="81">
        <v>0</v>
      </c>
      <c r="U40" s="81">
        <v>0</v>
      </c>
      <c r="V40" s="84"/>
      <c r="W40" s="84"/>
      <c r="X40" s="84"/>
      <c r="Y40" s="81">
        <v>0</v>
      </c>
      <c r="Z40" s="81">
        <v>0</v>
      </c>
      <c r="AA40" s="84"/>
      <c r="AB40" s="84"/>
      <c r="AC40" s="84"/>
      <c r="AD40" s="81">
        <v>0</v>
      </c>
      <c r="AE40" s="81">
        <v>0</v>
      </c>
      <c r="AF40" s="84"/>
      <c r="AG40" s="84"/>
      <c r="AH40" s="84"/>
      <c r="AI40" s="81">
        <v>0</v>
      </c>
      <c r="AJ40" s="81">
        <v>0</v>
      </c>
      <c r="AK40" s="84"/>
      <c r="AL40" s="84"/>
      <c r="AM40" s="84"/>
      <c r="AN40" s="81">
        <v>0</v>
      </c>
      <c r="AO40" s="81">
        <v>0</v>
      </c>
      <c r="AP40" s="84"/>
      <c r="AQ40" s="84"/>
      <c r="AR40" s="84"/>
      <c r="AS40" s="81">
        <v>0</v>
      </c>
      <c r="AT40" s="81">
        <v>0</v>
      </c>
      <c r="AU40" s="84"/>
      <c r="AV40" s="84"/>
      <c r="AW40" s="84"/>
      <c r="AX40" s="81">
        <v>0</v>
      </c>
      <c r="AY40" s="81">
        <v>0</v>
      </c>
      <c r="AZ40" s="84"/>
      <c r="BA40" s="84"/>
      <c r="BB40" s="84"/>
      <c r="BC40" s="81">
        <v>0</v>
      </c>
      <c r="BD40" s="81">
        <v>0</v>
      </c>
      <c r="BE40" s="84"/>
      <c r="BF40" s="84"/>
      <c r="BG40" s="84"/>
      <c r="BH40" s="81">
        <v>0</v>
      </c>
      <c r="BI40" s="81">
        <v>0</v>
      </c>
      <c r="BJ40" s="84"/>
      <c r="BK40" s="84"/>
      <c r="BL40" s="84"/>
      <c r="BM40" s="81">
        <v>0</v>
      </c>
      <c r="BN40" s="81">
        <v>0</v>
      </c>
      <c r="BO40" s="84"/>
      <c r="BP40" s="84"/>
      <c r="BQ40" s="84"/>
      <c r="BR40" s="81">
        <v>0</v>
      </c>
      <c r="BS40" s="81">
        <v>0</v>
      </c>
      <c r="BT40" s="84"/>
      <c r="BU40" s="84"/>
      <c r="BV40" s="84"/>
      <c r="BW40" s="81">
        <v>0</v>
      </c>
      <c r="BX40" s="81">
        <v>0</v>
      </c>
      <c r="BY40" s="84"/>
      <c r="BZ40" s="84"/>
      <c r="CA40" s="84"/>
      <c r="CB40" s="81">
        <v>0</v>
      </c>
      <c r="CC40" s="81">
        <v>0</v>
      </c>
      <c r="CD40" s="84"/>
      <c r="CE40" s="84"/>
      <c r="CF40" s="84"/>
      <c r="CG40" s="81">
        <v>0</v>
      </c>
      <c r="CH40" s="81">
        <v>0</v>
      </c>
      <c r="CI40" s="84"/>
      <c r="CJ40" s="84"/>
      <c r="CK40" s="84"/>
      <c r="CL40" s="81"/>
      <c r="CM40" s="81"/>
      <c r="CN40" s="84"/>
      <c r="CO40" s="84"/>
      <c r="CP40" s="84"/>
      <c r="CQ40" s="81"/>
      <c r="CR40" s="81"/>
      <c r="CS40" s="84"/>
      <c r="CT40" s="84"/>
      <c r="CU40" s="84"/>
      <c r="CV40" s="81"/>
      <c r="CW40" s="81"/>
      <c r="CX40" s="84"/>
      <c r="CY40" s="84"/>
      <c r="CZ40" s="84"/>
      <c r="DA40" s="81">
        <v>0</v>
      </c>
      <c r="DB40" s="81">
        <v>0</v>
      </c>
      <c r="DC40" s="84"/>
      <c r="DD40" s="84"/>
      <c r="DE40" s="84"/>
      <c r="DF40" s="81">
        <v>0</v>
      </c>
      <c r="DG40" s="81">
        <v>0</v>
      </c>
      <c r="DH40" s="84"/>
      <c r="DI40" s="84"/>
      <c r="DJ40" s="84"/>
      <c r="DK40" s="81">
        <v>0</v>
      </c>
      <c r="DL40" s="81">
        <v>0</v>
      </c>
      <c r="DM40" s="84"/>
      <c r="DN40" s="84"/>
      <c r="DO40" s="84"/>
      <c r="DP40" s="81">
        <v>0</v>
      </c>
      <c r="DQ40" s="81">
        <v>0</v>
      </c>
      <c r="DR40" s="84"/>
      <c r="DS40" s="84"/>
      <c r="DT40" s="84"/>
      <c r="DU40" s="81">
        <v>0</v>
      </c>
      <c r="DV40" s="81">
        <v>0</v>
      </c>
      <c r="DW40" s="84"/>
      <c r="DX40" s="84"/>
      <c r="DY40" s="84"/>
      <c r="DZ40" s="81">
        <v>0</v>
      </c>
      <c r="EA40" s="81">
        <v>0</v>
      </c>
      <c r="EB40" s="84"/>
      <c r="EC40" s="84"/>
      <c r="ED40" s="84"/>
      <c r="EE40" s="81"/>
      <c r="EF40" s="81"/>
      <c r="EG40" s="84"/>
      <c r="EH40" s="84"/>
      <c r="EI40" s="84"/>
      <c r="EJ40" s="81"/>
      <c r="EK40" s="81"/>
      <c r="EL40" s="84"/>
      <c r="EM40" s="84"/>
      <c r="EN40" s="84"/>
      <c r="EO40" s="81"/>
      <c r="EP40" s="81"/>
      <c r="EQ40" s="84"/>
      <c r="ER40" s="84"/>
      <c r="ES40" s="84"/>
      <c r="ET40" s="81"/>
      <c r="EU40" s="81"/>
    </row>
    <row r="41" spans="1:151">
      <c r="A41" s="259">
        <v>7</v>
      </c>
      <c r="B41" s="271" t="s">
        <v>76</v>
      </c>
      <c r="C41" s="30" t="s">
        <v>38</v>
      </c>
      <c r="D41" s="345"/>
      <c r="E41" s="214"/>
      <c r="F41" s="42"/>
      <c r="G41" s="349"/>
      <c r="H41" s="101" t="s">
        <v>38</v>
      </c>
      <c r="I41" s="100"/>
      <c r="J41" s="79"/>
      <c r="K41" s="75"/>
      <c r="L41" s="100"/>
      <c r="M41" s="101" t="s">
        <v>38</v>
      </c>
      <c r="N41" s="100"/>
      <c r="O41" s="100"/>
      <c r="P41" s="100"/>
      <c r="Q41" s="100"/>
      <c r="R41" s="101" t="s">
        <v>38</v>
      </c>
      <c r="S41" s="100"/>
      <c r="T41" s="79"/>
      <c r="U41" s="75"/>
      <c r="V41" s="100"/>
      <c r="W41" s="101" t="s">
        <v>38</v>
      </c>
      <c r="X41" s="100"/>
      <c r="Y41" s="79">
        <v>0</v>
      </c>
      <c r="Z41" s="75">
        <v>0</v>
      </c>
      <c r="AA41" s="100"/>
      <c r="AB41" s="101" t="s">
        <v>38</v>
      </c>
      <c r="AC41" s="100"/>
      <c r="AD41" s="79">
        <v>0</v>
      </c>
      <c r="AE41" s="75">
        <v>0</v>
      </c>
      <c r="AF41" s="100"/>
      <c r="AG41" s="101" t="s">
        <v>38</v>
      </c>
      <c r="AH41" s="101"/>
      <c r="AI41" s="79"/>
      <c r="AJ41" s="75"/>
      <c r="AK41" s="100"/>
      <c r="AL41" s="101" t="s">
        <v>38</v>
      </c>
      <c r="AM41" s="100"/>
      <c r="AN41" s="79"/>
      <c r="AO41" s="75"/>
      <c r="AP41" s="100"/>
      <c r="AQ41" s="101" t="s">
        <v>38</v>
      </c>
      <c r="AR41" s="100"/>
      <c r="AS41" s="79"/>
      <c r="AT41" s="75"/>
      <c r="AU41" s="100"/>
      <c r="AV41" s="101" t="s">
        <v>38</v>
      </c>
      <c r="AW41" s="100"/>
      <c r="AX41" s="79">
        <v>0</v>
      </c>
      <c r="AY41" s="75">
        <v>0</v>
      </c>
      <c r="AZ41" s="100"/>
      <c r="BA41" s="101" t="s">
        <v>38</v>
      </c>
      <c r="BB41" s="100"/>
      <c r="BC41" s="79">
        <v>0</v>
      </c>
      <c r="BD41" s="75">
        <v>0</v>
      </c>
      <c r="BE41" s="100"/>
      <c r="BF41" s="101" t="s">
        <v>38</v>
      </c>
      <c r="BG41" s="100"/>
      <c r="BH41" s="79">
        <v>0</v>
      </c>
      <c r="BI41" s="75">
        <v>0</v>
      </c>
      <c r="BJ41" s="100"/>
      <c r="BK41" s="101" t="s">
        <v>38</v>
      </c>
      <c r="BL41" s="100"/>
      <c r="BM41" s="79">
        <v>0</v>
      </c>
      <c r="BN41" s="75">
        <v>0</v>
      </c>
      <c r="BO41" s="100"/>
      <c r="BP41" s="101" t="s">
        <v>38</v>
      </c>
      <c r="BQ41" s="100"/>
      <c r="BR41" s="79"/>
      <c r="BS41" s="75"/>
      <c r="BT41" s="100"/>
      <c r="BU41" s="101" t="s">
        <v>38</v>
      </c>
      <c r="BV41" s="100"/>
      <c r="BW41" s="79">
        <v>0</v>
      </c>
      <c r="BX41" s="75">
        <v>0</v>
      </c>
      <c r="BY41" s="100"/>
      <c r="BZ41" s="101" t="s">
        <v>38</v>
      </c>
      <c r="CA41" s="100"/>
      <c r="CB41" s="79">
        <v>0</v>
      </c>
      <c r="CC41" s="75">
        <v>0</v>
      </c>
      <c r="CD41" s="100"/>
      <c r="CE41" s="101" t="s">
        <v>38</v>
      </c>
      <c r="CF41" s="100"/>
      <c r="CG41" s="79">
        <v>0</v>
      </c>
      <c r="CH41" s="75">
        <v>0</v>
      </c>
      <c r="CI41" s="100"/>
      <c r="CJ41" s="101" t="s">
        <v>38</v>
      </c>
      <c r="CK41" s="100"/>
      <c r="CL41" s="79">
        <v>0</v>
      </c>
      <c r="CM41" s="75">
        <v>0</v>
      </c>
      <c r="CN41" s="100"/>
      <c r="CO41" s="101" t="s">
        <v>38</v>
      </c>
      <c r="CP41" s="100"/>
      <c r="CQ41" s="79">
        <v>0</v>
      </c>
      <c r="CR41" s="75">
        <v>0</v>
      </c>
      <c r="CS41" s="100"/>
      <c r="CT41" s="101" t="s">
        <v>38</v>
      </c>
      <c r="CU41" s="100"/>
      <c r="CV41" s="79">
        <v>0</v>
      </c>
      <c r="CW41" s="75">
        <v>0</v>
      </c>
      <c r="CX41" s="100"/>
      <c r="CY41" s="101" t="s">
        <v>38</v>
      </c>
      <c r="CZ41" s="100"/>
      <c r="DA41" s="79">
        <v>0</v>
      </c>
      <c r="DB41" s="75">
        <v>0</v>
      </c>
      <c r="DC41" s="80"/>
      <c r="DD41" s="101" t="s">
        <v>38</v>
      </c>
      <c r="DE41" s="78"/>
      <c r="DF41" s="79">
        <v>0</v>
      </c>
      <c r="DG41" s="75">
        <v>0</v>
      </c>
      <c r="DH41" s="80"/>
      <c r="DI41" s="101" t="s">
        <v>38</v>
      </c>
      <c r="DJ41" s="78" t="s">
        <v>511</v>
      </c>
      <c r="DK41" s="79">
        <v>256.13600000000002</v>
      </c>
      <c r="DL41" s="75">
        <v>200</v>
      </c>
      <c r="DM41" s="80"/>
      <c r="DN41" s="101" t="s">
        <v>38</v>
      </c>
      <c r="DO41" s="78" t="s">
        <v>512</v>
      </c>
      <c r="DP41" s="79">
        <v>328.404</v>
      </c>
      <c r="DQ41" s="75">
        <v>200</v>
      </c>
      <c r="DR41" s="80"/>
      <c r="DS41" s="101" t="s">
        <v>38</v>
      </c>
      <c r="DT41" s="78" t="s">
        <v>159</v>
      </c>
      <c r="DU41" s="79">
        <v>375.23599999999999</v>
      </c>
      <c r="DV41" s="75">
        <v>200</v>
      </c>
      <c r="DW41" s="80"/>
      <c r="DX41" s="101" t="s">
        <v>38</v>
      </c>
      <c r="DY41" s="78" t="s">
        <v>513</v>
      </c>
      <c r="DZ41" s="79">
        <v>346.69900000000001</v>
      </c>
      <c r="EA41" s="75">
        <v>200</v>
      </c>
      <c r="EB41" s="80"/>
      <c r="EC41" s="101" t="s">
        <v>38</v>
      </c>
      <c r="ED41" s="78" t="s">
        <v>514</v>
      </c>
      <c r="EE41" s="79">
        <v>331.02600000000001</v>
      </c>
      <c r="EF41" s="75">
        <v>200</v>
      </c>
      <c r="EG41" s="80"/>
      <c r="EH41" s="101" t="s">
        <v>38</v>
      </c>
      <c r="EI41" s="78" t="s">
        <v>515</v>
      </c>
      <c r="EJ41" s="79">
        <v>253.01</v>
      </c>
      <c r="EK41" s="75">
        <v>100</v>
      </c>
      <c r="EL41" s="80"/>
      <c r="EM41" s="101" t="s">
        <v>38</v>
      </c>
      <c r="EN41" s="78" t="s">
        <v>516</v>
      </c>
      <c r="EO41" s="79">
        <v>317.06799999999998</v>
      </c>
      <c r="EP41" s="75">
        <v>200</v>
      </c>
      <c r="EQ41" s="80"/>
      <c r="ER41" s="101" t="s">
        <v>38</v>
      </c>
      <c r="ES41" s="78" t="s">
        <v>517</v>
      </c>
      <c r="ET41" s="79">
        <v>320.33300000000003</v>
      </c>
      <c r="EU41" s="75">
        <v>200</v>
      </c>
    </row>
    <row r="42" spans="1:151">
      <c r="A42" s="226"/>
      <c r="B42" s="226"/>
      <c r="C42" s="80"/>
      <c r="D42" s="77"/>
      <c r="E42" s="77"/>
      <c r="F42" s="78"/>
      <c r="G42" s="78"/>
      <c r="H42" s="100" t="s">
        <v>39</v>
      </c>
      <c r="I42" s="100">
        <v>2522</v>
      </c>
      <c r="J42" s="51">
        <v>584.54</v>
      </c>
      <c r="K42" s="100">
        <v>250</v>
      </c>
      <c r="L42" s="100"/>
      <c r="M42" s="100" t="s">
        <v>39</v>
      </c>
      <c r="N42" s="100">
        <v>2521</v>
      </c>
      <c r="O42" s="102">
        <v>1052.963</v>
      </c>
      <c r="P42" s="75">
        <v>300</v>
      </c>
      <c r="Q42" s="100"/>
      <c r="R42" s="100" t="s">
        <v>39</v>
      </c>
      <c r="S42" s="100">
        <v>2520</v>
      </c>
      <c r="T42" s="52">
        <v>253.01</v>
      </c>
      <c r="U42" s="100">
        <v>100</v>
      </c>
      <c r="V42" s="100"/>
      <c r="W42" s="100" t="s">
        <v>39</v>
      </c>
      <c r="X42" s="100">
        <v>2523</v>
      </c>
      <c r="Y42" s="79">
        <v>1004.438</v>
      </c>
      <c r="Z42" s="75">
        <v>250</v>
      </c>
      <c r="AA42" s="100"/>
      <c r="AB42" s="100" t="s">
        <v>38</v>
      </c>
      <c r="AC42" s="100">
        <v>2512</v>
      </c>
      <c r="AD42" s="79">
        <v>306.71899999999999</v>
      </c>
      <c r="AE42" s="75">
        <v>200</v>
      </c>
      <c r="AF42" s="100"/>
      <c r="AG42" s="100" t="s">
        <v>39</v>
      </c>
      <c r="AH42" s="100" t="s">
        <v>510</v>
      </c>
      <c r="AI42" s="79">
        <v>500.43299999999999</v>
      </c>
      <c r="AJ42" s="75">
        <v>200</v>
      </c>
      <c r="AK42" s="100"/>
      <c r="AL42" s="100" t="s">
        <v>39</v>
      </c>
      <c r="AM42" s="100"/>
      <c r="AN42" s="79"/>
      <c r="AO42" s="75"/>
      <c r="AP42" s="100"/>
      <c r="AQ42" s="100" t="s">
        <v>39</v>
      </c>
      <c r="AR42" s="100"/>
      <c r="AS42" s="79"/>
      <c r="AT42" s="75"/>
      <c r="AU42" s="100"/>
      <c r="AV42" s="100" t="s">
        <v>39</v>
      </c>
      <c r="AW42" s="351"/>
      <c r="AX42" s="79"/>
      <c r="AY42" s="75"/>
      <c r="AZ42" s="100"/>
      <c r="BA42" s="100" t="s">
        <v>39</v>
      </c>
      <c r="BB42" s="100"/>
      <c r="BC42" s="79"/>
      <c r="BD42" s="75"/>
      <c r="BE42" s="100"/>
      <c r="BF42" s="100" t="s">
        <v>39</v>
      </c>
      <c r="BG42" s="100"/>
      <c r="BH42" s="79"/>
      <c r="BI42" s="75"/>
      <c r="BJ42" s="100"/>
      <c r="BK42" s="100" t="s">
        <v>39</v>
      </c>
      <c r="BL42" s="100"/>
      <c r="BM42" s="79">
        <v>0</v>
      </c>
      <c r="BN42" s="75">
        <v>0</v>
      </c>
      <c r="BO42" s="100"/>
      <c r="BP42" s="100" t="s">
        <v>39</v>
      </c>
      <c r="BQ42" s="100"/>
      <c r="BR42" s="79">
        <v>0</v>
      </c>
      <c r="BS42" s="75">
        <v>0</v>
      </c>
      <c r="BT42" s="100"/>
      <c r="BU42" s="100" t="s">
        <v>39</v>
      </c>
      <c r="BV42" s="100"/>
      <c r="BW42" s="79"/>
      <c r="BX42" s="75"/>
      <c r="BY42" s="100"/>
      <c r="BZ42" s="100" t="s">
        <v>39</v>
      </c>
      <c r="CA42" s="100"/>
      <c r="CB42" s="79"/>
      <c r="CC42" s="75"/>
      <c r="CD42" s="100"/>
      <c r="CE42" s="100" t="s">
        <v>39</v>
      </c>
      <c r="CF42" s="100"/>
      <c r="CG42" s="79"/>
      <c r="CH42" s="75"/>
      <c r="CI42" s="100"/>
      <c r="CJ42" s="100" t="s">
        <v>39</v>
      </c>
      <c r="CK42" s="100"/>
      <c r="CL42" s="79"/>
      <c r="CM42" s="75"/>
      <c r="CN42" s="100"/>
      <c r="CO42" s="100" t="s">
        <v>39</v>
      </c>
      <c r="CP42" s="100"/>
      <c r="CQ42" s="79"/>
      <c r="CR42" s="75">
        <v>0</v>
      </c>
      <c r="CS42" s="100"/>
      <c r="CT42" s="100" t="s">
        <v>39</v>
      </c>
      <c r="CU42" s="100"/>
      <c r="CV42" s="79">
        <v>0</v>
      </c>
      <c r="CW42" s="75">
        <v>0</v>
      </c>
      <c r="CX42" s="100"/>
      <c r="CY42" s="100" t="s">
        <v>39</v>
      </c>
      <c r="CZ42" s="100"/>
      <c r="DA42" s="79">
        <v>0</v>
      </c>
      <c r="DB42" s="75">
        <v>0</v>
      </c>
      <c r="DC42" s="80"/>
      <c r="DD42" s="100" t="s">
        <v>39</v>
      </c>
      <c r="DE42" s="78"/>
      <c r="DF42" s="79">
        <v>0</v>
      </c>
      <c r="DG42" s="75">
        <v>0</v>
      </c>
      <c r="DH42" s="80"/>
      <c r="DI42" s="100" t="s">
        <v>39</v>
      </c>
      <c r="DJ42" s="78"/>
      <c r="DK42" s="79">
        <v>0</v>
      </c>
      <c r="DL42" s="75">
        <v>0</v>
      </c>
      <c r="DM42" s="80"/>
      <c r="DN42" s="100" t="s">
        <v>39</v>
      </c>
      <c r="DO42" s="78"/>
      <c r="DP42" s="79">
        <v>0</v>
      </c>
      <c r="DQ42" s="75">
        <v>0</v>
      </c>
      <c r="DR42" s="80"/>
      <c r="DS42" s="100" t="s">
        <v>39</v>
      </c>
      <c r="DT42" s="78"/>
      <c r="DU42" s="79">
        <v>0</v>
      </c>
      <c r="DV42" s="75">
        <v>0</v>
      </c>
      <c r="DW42" s="80"/>
      <c r="DX42" s="100" t="s">
        <v>39</v>
      </c>
      <c r="DY42" s="78"/>
      <c r="DZ42" s="79">
        <v>0</v>
      </c>
      <c r="EA42" s="75">
        <v>0</v>
      </c>
      <c r="EB42" s="80"/>
      <c r="EC42" s="100" t="s">
        <v>39</v>
      </c>
      <c r="ED42" s="78"/>
      <c r="EE42" s="79">
        <v>0</v>
      </c>
      <c r="EF42" s="75">
        <v>0</v>
      </c>
      <c r="EG42" s="80"/>
      <c r="EH42" s="100" t="s">
        <v>38</v>
      </c>
      <c r="EI42" s="78" t="s">
        <v>518</v>
      </c>
      <c r="EJ42" s="79">
        <v>77.947000000000003</v>
      </c>
      <c r="EK42" s="75">
        <v>100</v>
      </c>
      <c r="EL42" s="80"/>
      <c r="EM42" s="100" t="s">
        <v>39</v>
      </c>
      <c r="EN42" s="78"/>
      <c r="EO42" s="79">
        <v>0</v>
      </c>
      <c r="EP42" s="75">
        <v>0</v>
      </c>
      <c r="EQ42" s="80"/>
      <c r="ER42" s="100" t="s">
        <v>39</v>
      </c>
      <c r="ES42" s="78"/>
      <c r="ET42" s="79">
        <v>0</v>
      </c>
      <c r="EU42" s="75">
        <v>0</v>
      </c>
    </row>
    <row r="43" spans="1:151">
      <c r="A43" s="259"/>
      <c r="B43" s="226"/>
      <c r="C43" s="80"/>
      <c r="D43" s="77"/>
      <c r="E43" s="74"/>
      <c r="F43" s="75"/>
      <c r="G43" s="78"/>
      <c r="H43" s="101"/>
      <c r="I43" s="100"/>
      <c r="J43" s="79"/>
      <c r="K43" s="75"/>
      <c r="L43" s="100"/>
      <c r="M43" s="31"/>
      <c r="N43" s="352"/>
      <c r="O43" s="87"/>
      <c r="P43" s="88"/>
      <c r="Q43" s="352"/>
      <c r="R43" s="352" t="s">
        <v>39</v>
      </c>
      <c r="S43" s="352">
        <v>2524</v>
      </c>
      <c r="T43" s="102">
        <v>77.947000000000003</v>
      </c>
      <c r="U43" s="75">
        <v>100</v>
      </c>
      <c r="V43" s="100"/>
      <c r="W43" s="101"/>
      <c r="X43" s="100"/>
      <c r="Y43" s="100"/>
      <c r="Z43" s="100"/>
      <c r="AA43" s="100"/>
      <c r="AB43" s="101"/>
      <c r="AC43" s="100"/>
      <c r="AD43" s="102"/>
      <c r="AE43" s="75"/>
      <c r="AF43" s="100"/>
      <c r="AG43" s="101"/>
      <c r="AH43" s="100"/>
      <c r="AI43" s="79"/>
      <c r="AJ43" s="75"/>
      <c r="AK43" s="100"/>
      <c r="AL43" s="101" t="s">
        <v>96</v>
      </c>
      <c r="AM43" s="100">
        <v>2522</v>
      </c>
      <c r="AN43" s="102">
        <v>256.13600000000002</v>
      </c>
      <c r="AO43" s="75">
        <v>200</v>
      </c>
      <c r="AP43" s="100"/>
      <c r="AQ43" s="101" t="s">
        <v>96</v>
      </c>
      <c r="AR43" s="100">
        <v>2522</v>
      </c>
      <c r="AS43" s="102">
        <v>328.404</v>
      </c>
      <c r="AT43" s="75">
        <v>200</v>
      </c>
      <c r="AU43" s="100"/>
      <c r="AV43" s="101" t="s">
        <v>96</v>
      </c>
      <c r="AW43" s="100">
        <v>2521</v>
      </c>
      <c r="AX43" s="100">
        <v>375.23599999999999</v>
      </c>
      <c r="AY43" s="100">
        <v>200</v>
      </c>
      <c r="AZ43" s="100"/>
      <c r="BA43" s="101" t="s">
        <v>96</v>
      </c>
      <c r="BB43" s="100">
        <v>2521</v>
      </c>
      <c r="BC43" s="79">
        <v>346.69900000000001</v>
      </c>
      <c r="BD43" s="75">
        <v>200</v>
      </c>
      <c r="BE43" s="100"/>
      <c r="BF43" s="101" t="s">
        <v>96</v>
      </c>
      <c r="BG43" s="100">
        <v>2521</v>
      </c>
      <c r="BH43" s="79">
        <v>331.02600000000001</v>
      </c>
      <c r="BI43" s="75">
        <v>200</v>
      </c>
      <c r="BJ43" s="100"/>
      <c r="BK43" s="101" t="s">
        <v>566</v>
      </c>
      <c r="BL43" s="100">
        <v>2520</v>
      </c>
      <c r="BM43" s="79">
        <v>253.01</v>
      </c>
      <c r="BN43" s="75">
        <v>100</v>
      </c>
      <c r="BO43" s="100"/>
      <c r="BP43" s="101" t="s">
        <v>96</v>
      </c>
      <c r="BQ43" s="100">
        <v>2523</v>
      </c>
      <c r="BR43" s="79">
        <v>317.06799999999998</v>
      </c>
      <c r="BS43" s="75">
        <v>200</v>
      </c>
      <c r="BT43" s="100"/>
      <c r="BU43" s="101" t="s">
        <v>96</v>
      </c>
      <c r="BV43" s="100">
        <v>2523</v>
      </c>
      <c r="BW43" s="102">
        <v>320.33300000000003</v>
      </c>
      <c r="BX43" s="75">
        <v>200</v>
      </c>
      <c r="BY43" s="100"/>
      <c r="BZ43" s="101" t="s">
        <v>96</v>
      </c>
      <c r="CA43" s="100">
        <v>2523</v>
      </c>
      <c r="CB43" s="79">
        <v>367.03699999999998</v>
      </c>
      <c r="CC43" s="75">
        <v>200</v>
      </c>
      <c r="CD43" s="100"/>
      <c r="CE43" s="101" t="s">
        <v>96</v>
      </c>
      <c r="CF43" s="100" t="s">
        <v>510</v>
      </c>
      <c r="CG43" s="79">
        <v>500.43299999999999</v>
      </c>
      <c r="CH43" s="75">
        <v>200</v>
      </c>
      <c r="CI43" s="100"/>
      <c r="CJ43" s="101"/>
      <c r="CK43" s="100"/>
      <c r="CL43" s="79"/>
      <c r="CM43" s="75"/>
      <c r="CN43" s="100"/>
      <c r="CO43" s="101"/>
      <c r="CP43" s="100"/>
      <c r="CQ43" s="79"/>
      <c r="CR43" s="75"/>
      <c r="CS43" s="100"/>
      <c r="CT43" s="101"/>
      <c r="CU43" s="351"/>
      <c r="CV43" s="79"/>
      <c r="CW43" s="75"/>
      <c r="CX43" s="100"/>
      <c r="CY43" s="101"/>
      <c r="CZ43" s="100"/>
      <c r="DA43" s="79"/>
      <c r="DB43" s="75"/>
      <c r="DC43" s="80"/>
      <c r="DD43" s="101"/>
      <c r="DE43" s="100"/>
      <c r="DF43" s="79"/>
      <c r="DG43" s="75"/>
      <c r="DH43" s="80"/>
      <c r="DI43" s="101"/>
      <c r="DJ43" s="78"/>
      <c r="DK43" s="79">
        <v>0</v>
      </c>
      <c r="DL43" s="75">
        <v>0</v>
      </c>
      <c r="DM43" s="80"/>
      <c r="DN43" s="101"/>
      <c r="DO43" s="78"/>
      <c r="DP43" s="79">
        <v>0</v>
      </c>
      <c r="DQ43" s="75">
        <v>0</v>
      </c>
      <c r="DR43" s="80"/>
      <c r="DS43" s="101"/>
      <c r="DT43" s="78"/>
      <c r="DU43" s="79">
        <v>0</v>
      </c>
      <c r="DV43" s="75">
        <v>0</v>
      </c>
      <c r="DW43" s="80"/>
      <c r="DX43" s="101"/>
      <c r="DY43" s="78"/>
      <c r="DZ43" s="79">
        <v>0</v>
      </c>
      <c r="EA43" s="75">
        <v>0</v>
      </c>
      <c r="EB43" s="80"/>
      <c r="EC43" s="101"/>
      <c r="ED43" s="78"/>
      <c r="EE43" s="79">
        <v>0</v>
      </c>
      <c r="EF43" s="75">
        <v>0</v>
      </c>
      <c r="EG43" s="80"/>
      <c r="EH43" s="101"/>
      <c r="EI43" s="100"/>
      <c r="EJ43" s="79"/>
      <c r="EK43" s="75"/>
      <c r="EL43" s="80"/>
      <c r="EM43" s="101"/>
      <c r="EN43" s="100"/>
      <c r="EO43" s="79"/>
      <c r="EP43" s="75"/>
      <c r="EQ43" s="80"/>
      <c r="ER43" s="101"/>
      <c r="ES43" s="100"/>
      <c r="ET43" s="79"/>
      <c r="EU43" s="75"/>
    </row>
    <row r="44" spans="1:151">
      <c r="A44" s="226"/>
      <c r="B44" s="226"/>
      <c r="C44" s="80"/>
      <c r="D44" s="77"/>
      <c r="E44" s="74"/>
      <c r="F44" s="75"/>
      <c r="G44" s="78"/>
      <c r="H44" s="100"/>
      <c r="I44" s="100"/>
      <c r="J44" s="79"/>
      <c r="K44" s="75"/>
      <c r="L44" s="100"/>
      <c r="M44" s="4"/>
      <c r="N44" s="4"/>
      <c r="O44" s="353"/>
      <c r="P44" s="332"/>
      <c r="Q44" s="4"/>
      <c r="R44" s="4"/>
      <c r="S44" s="4"/>
      <c r="T44" s="79">
        <v>0</v>
      </c>
      <c r="U44" s="75">
        <v>0</v>
      </c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1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79"/>
      <c r="BD44" s="75"/>
      <c r="BE44" s="100"/>
      <c r="BF44" s="100"/>
      <c r="BG44" s="100"/>
      <c r="BH44" s="100"/>
      <c r="BI44" s="100"/>
      <c r="BJ44" s="100"/>
      <c r="BK44" s="101" t="s">
        <v>566</v>
      </c>
      <c r="BL44" s="100">
        <v>2524</v>
      </c>
      <c r="BM44" s="79">
        <v>77.947000000000003</v>
      </c>
      <c r="BN44" s="75">
        <v>100</v>
      </c>
      <c r="BO44" s="100"/>
      <c r="BP44" s="100"/>
      <c r="BQ44" s="100"/>
      <c r="BR44" s="79"/>
      <c r="BS44" s="75"/>
      <c r="BT44" s="100"/>
      <c r="BU44" s="100"/>
      <c r="BV44" s="100"/>
      <c r="BW44" s="79"/>
      <c r="BX44" s="75"/>
      <c r="BY44" s="100"/>
      <c r="BZ44" s="100"/>
      <c r="CA44" s="100"/>
      <c r="CB44" s="79"/>
      <c r="CC44" s="75"/>
      <c r="CD44" s="100"/>
      <c r="CE44" s="100"/>
      <c r="CF44" s="100"/>
      <c r="CG44" s="79"/>
      <c r="CH44" s="75"/>
      <c r="CI44" s="100"/>
      <c r="CJ44" s="100"/>
      <c r="CK44" s="100"/>
      <c r="CL44" s="79"/>
      <c r="CM44" s="75"/>
      <c r="CN44" s="100"/>
      <c r="CO44" s="100"/>
      <c r="CP44" s="100"/>
      <c r="CQ44" s="79"/>
      <c r="CR44" s="75">
        <v>0</v>
      </c>
      <c r="CS44" s="100"/>
      <c r="CT44" s="100"/>
      <c r="CU44" s="100"/>
      <c r="CV44" s="79">
        <v>0</v>
      </c>
      <c r="CW44" s="75">
        <v>0</v>
      </c>
      <c r="CX44" s="100"/>
      <c r="CY44" s="100"/>
      <c r="CZ44" s="100"/>
      <c r="DA44" s="79">
        <v>0</v>
      </c>
      <c r="DB44" s="75">
        <v>0</v>
      </c>
      <c r="DC44" s="80"/>
      <c r="DD44" s="100"/>
      <c r="DE44" s="78"/>
      <c r="DF44" s="79">
        <v>0</v>
      </c>
      <c r="DG44" s="75">
        <v>0</v>
      </c>
      <c r="DH44" s="80"/>
      <c r="DI44" s="100"/>
      <c r="DJ44" s="78"/>
      <c r="DK44" s="79">
        <v>0</v>
      </c>
      <c r="DL44" s="75">
        <v>0</v>
      </c>
      <c r="DM44" s="80"/>
      <c r="DN44" s="100"/>
      <c r="DO44" s="78"/>
      <c r="DP44" s="79">
        <v>0</v>
      </c>
      <c r="DQ44" s="75">
        <v>0</v>
      </c>
      <c r="DR44" s="80"/>
      <c r="DS44" s="100"/>
      <c r="DT44" s="78"/>
      <c r="DU44" s="79">
        <v>0</v>
      </c>
      <c r="DV44" s="75">
        <v>0</v>
      </c>
      <c r="DW44" s="80"/>
      <c r="DX44" s="100"/>
      <c r="DY44" s="78"/>
      <c r="DZ44" s="79">
        <v>0</v>
      </c>
      <c r="EA44" s="75">
        <v>0</v>
      </c>
      <c r="EB44" s="80"/>
      <c r="EC44" s="100"/>
      <c r="ED44" s="78"/>
      <c r="EE44" s="79">
        <v>0</v>
      </c>
      <c r="EF44" s="75">
        <v>0</v>
      </c>
      <c r="EG44" s="80"/>
      <c r="EH44" s="100"/>
      <c r="EI44" s="78"/>
      <c r="EJ44" s="79">
        <v>0</v>
      </c>
      <c r="EK44" s="75">
        <v>0</v>
      </c>
      <c r="EL44" s="80"/>
      <c r="EM44" s="100"/>
      <c r="EN44" s="78"/>
      <c r="EO44" s="79">
        <v>0</v>
      </c>
      <c r="EP44" s="75">
        <v>0</v>
      </c>
      <c r="EQ44" s="80"/>
      <c r="ER44" s="100"/>
      <c r="ES44" s="78"/>
      <c r="ET44" s="79">
        <v>0</v>
      </c>
      <c r="EU44" s="75">
        <v>0</v>
      </c>
    </row>
    <row r="45" spans="1:151">
      <c r="A45" s="226"/>
      <c r="B45" s="226"/>
      <c r="C45" s="80"/>
      <c r="D45" s="77"/>
      <c r="E45" s="74"/>
      <c r="F45" s="75"/>
      <c r="G45" s="78"/>
      <c r="H45" s="101"/>
      <c r="I45" s="100"/>
      <c r="J45" s="79"/>
      <c r="K45" s="75"/>
      <c r="L45" s="100"/>
      <c r="M45" s="354"/>
      <c r="N45" s="4"/>
      <c r="O45" s="353"/>
      <c r="P45" s="332"/>
      <c r="Q45" s="4"/>
      <c r="R45" s="354"/>
      <c r="S45" s="4"/>
      <c r="T45" s="79">
        <v>0</v>
      </c>
      <c r="U45" s="75">
        <v>0</v>
      </c>
      <c r="V45" s="100"/>
      <c r="W45" s="101"/>
      <c r="X45" s="100"/>
      <c r="Y45" s="79">
        <v>0</v>
      </c>
      <c r="Z45" s="75">
        <v>0</v>
      </c>
      <c r="AA45" s="100"/>
      <c r="AB45" s="101"/>
      <c r="AC45" s="100"/>
      <c r="AD45" s="79">
        <v>0</v>
      </c>
      <c r="AE45" s="75">
        <v>0</v>
      </c>
      <c r="AF45" s="100"/>
      <c r="AG45" s="101"/>
      <c r="AH45" s="100"/>
      <c r="AI45" s="79">
        <v>0</v>
      </c>
      <c r="AJ45" s="75">
        <v>0</v>
      </c>
      <c r="AK45" s="100"/>
      <c r="AL45" s="101"/>
      <c r="AM45" s="100"/>
      <c r="AN45" s="79">
        <v>0</v>
      </c>
      <c r="AO45" s="75">
        <v>0</v>
      </c>
      <c r="AP45" s="100"/>
      <c r="AQ45" s="101"/>
      <c r="AR45" s="100"/>
      <c r="AS45" s="79">
        <v>0</v>
      </c>
      <c r="AT45" s="75">
        <v>0</v>
      </c>
      <c r="AU45" s="100"/>
      <c r="AV45" s="101"/>
      <c r="AW45" s="100"/>
      <c r="AX45" s="79">
        <v>0</v>
      </c>
      <c r="AY45" s="75">
        <v>0</v>
      </c>
      <c r="AZ45" s="100"/>
      <c r="BA45" s="101"/>
      <c r="BB45" s="100"/>
      <c r="BC45" s="79">
        <v>0</v>
      </c>
      <c r="BD45" s="75">
        <v>0</v>
      </c>
      <c r="BE45" s="100"/>
      <c r="BF45" s="101"/>
      <c r="BG45" s="100"/>
      <c r="BH45" s="79">
        <v>0</v>
      </c>
      <c r="BI45" s="75">
        <v>0</v>
      </c>
      <c r="BJ45" s="100"/>
      <c r="BK45" s="101"/>
      <c r="BL45" s="100"/>
      <c r="BM45" s="100"/>
      <c r="BN45" s="100"/>
      <c r="BO45" s="100"/>
      <c r="BP45" s="101"/>
      <c r="BQ45" s="100"/>
      <c r="BR45" s="100"/>
      <c r="BS45" s="100"/>
      <c r="BT45" s="100"/>
      <c r="BU45" s="101"/>
      <c r="BV45" s="100"/>
      <c r="BW45" s="100"/>
      <c r="BX45" s="100"/>
      <c r="BY45" s="100"/>
      <c r="BZ45" s="101"/>
      <c r="CA45" s="100"/>
      <c r="CB45" s="100"/>
      <c r="CC45" s="100"/>
      <c r="CD45" s="100"/>
      <c r="CE45" s="101"/>
      <c r="CF45" s="100"/>
      <c r="CG45" s="100"/>
      <c r="CH45" s="100"/>
      <c r="CI45" s="100"/>
      <c r="CJ45" s="101"/>
      <c r="CK45" s="100"/>
      <c r="CL45" s="100"/>
      <c r="CM45" s="100"/>
      <c r="CN45" s="100"/>
      <c r="CO45" s="101"/>
      <c r="CP45" s="100"/>
      <c r="CQ45" s="102"/>
      <c r="CR45" s="75"/>
      <c r="CS45" s="100"/>
      <c r="CT45" s="101"/>
      <c r="CU45" s="100"/>
      <c r="CV45" s="100"/>
      <c r="CW45" s="100"/>
      <c r="CX45" s="100"/>
      <c r="CY45" s="101"/>
      <c r="CZ45" s="100"/>
      <c r="DA45" s="100"/>
      <c r="DB45" s="100"/>
      <c r="DC45" s="80"/>
      <c r="DD45" s="101"/>
      <c r="DE45" s="80"/>
      <c r="DF45" s="79">
        <v>0</v>
      </c>
      <c r="DG45" s="75">
        <v>0</v>
      </c>
      <c r="DH45" s="80"/>
      <c r="DI45" s="101"/>
      <c r="DJ45" s="80"/>
      <c r="DK45" s="79">
        <v>0</v>
      </c>
      <c r="DL45" s="75">
        <v>0</v>
      </c>
      <c r="DM45" s="80"/>
      <c r="DN45" s="101"/>
      <c r="DO45" s="80"/>
      <c r="DP45" s="79">
        <v>0</v>
      </c>
      <c r="DQ45" s="75">
        <v>0</v>
      </c>
      <c r="DR45" s="80"/>
      <c r="DS45" s="101"/>
      <c r="DT45" s="80"/>
      <c r="DU45" s="79">
        <v>0</v>
      </c>
      <c r="DV45" s="75">
        <v>0</v>
      </c>
      <c r="DW45" s="80"/>
      <c r="DX45" s="101"/>
      <c r="DY45" s="80"/>
      <c r="DZ45" s="79">
        <v>0</v>
      </c>
      <c r="EA45" s="75">
        <v>0</v>
      </c>
      <c r="EB45" s="80"/>
      <c r="EC45" s="101"/>
      <c r="ED45" s="80"/>
      <c r="EE45" s="79">
        <v>0</v>
      </c>
      <c r="EF45" s="75">
        <v>0</v>
      </c>
      <c r="EG45" s="80"/>
      <c r="EH45" s="101"/>
      <c r="EI45" s="80"/>
      <c r="EJ45" s="79">
        <v>0</v>
      </c>
      <c r="EK45" s="75">
        <v>0</v>
      </c>
      <c r="EL45" s="80"/>
      <c r="EM45" s="101"/>
      <c r="EN45" s="80"/>
      <c r="EO45" s="79">
        <v>0</v>
      </c>
      <c r="EP45" s="75">
        <v>0</v>
      </c>
      <c r="EQ45" s="80"/>
      <c r="ER45" s="101"/>
      <c r="ES45" s="80"/>
      <c r="ET45" s="79">
        <v>0</v>
      </c>
      <c r="EU45" s="75">
        <v>0</v>
      </c>
    </row>
    <row r="46" spans="1:151" ht="21.75" thickBot="1">
      <c r="A46" s="261"/>
      <c r="B46" s="346" t="s">
        <v>43</v>
      </c>
      <c r="C46" s="347"/>
      <c r="D46" s="348"/>
      <c r="E46" s="189"/>
      <c r="F46" s="189"/>
      <c r="G46" s="347"/>
      <c r="H46" s="84"/>
      <c r="I46" s="84"/>
      <c r="J46" s="81">
        <v>584.54</v>
      </c>
      <c r="K46" s="81">
        <v>250</v>
      </c>
      <c r="L46" s="57"/>
      <c r="M46" s="347"/>
      <c r="N46" s="347"/>
      <c r="O46" s="189">
        <v>1052.963</v>
      </c>
      <c r="P46" s="189">
        <v>300</v>
      </c>
      <c r="Q46" s="347"/>
      <c r="R46" s="347"/>
      <c r="S46" s="347"/>
      <c r="T46" s="81">
        <v>330.95699999999999</v>
      </c>
      <c r="U46" s="81">
        <v>200</v>
      </c>
      <c r="V46" s="84"/>
      <c r="W46" s="84"/>
      <c r="X46" s="84"/>
      <c r="Y46" s="81">
        <v>1004.438</v>
      </c>
      <c r="Z46" s="81">
        <v>250</v>
      </c>
      <c r="AA46" s="84"/>
      <c r="AB46" s="84"/>
      <c r="AC46" s="84"/>
      <c r="AD46" s="81">
        <f>+AD42</f>
        <v>306.71899999999999</v>
      </c>
      <c r="AE46" s="81">
        <v>200</v>
      </c>
      <c r="AF46" s="84"/>
      <c r="AG46" s="84"/>
      <c r="AH46" s="84"/>
      <c r="AI46" s="81">
        <v>500.43299999999999</v>
      </c>
      <c r="AJ46" s="81">
        <v>200</v>
      </c>
      <c r="AK46" s="84"/>
      <c r="AL46" s="84"/>
      <c r="AM46" s="84"/>
      <c r="AN46" s="83">
        <v>256.13600000000002</v>
      </c>
      <c r="AO46" s="81">
        <v>200</v>
      </c>
      <c r="AP46" s="84"/>
      <c r="AQ46" s="84"/>
      <c r="AR46" s="84"/>
      <c r="AS46" s="83">
        <v>328.404</v>
      </c>
      <c r="AT46" s="81">
        <v>200</v>
      </c>
      <c r="AU46" s="84"/>
      <c r="AV46" s="84"/>
      <c r="AW46" s="84"/>
      <c r="AX46" s="83">
        <v>375.23599999999999</v>
      </c>
      <c r="AY46" s="81">
        <v>200</v>
      </c>
      <c r="AZ46" s="84"/>
      <c r="BA46" s="84"/>
      <c r="BB46" s="84"/>
      <c r="BC46" s="81">
        <v>346.69900000000001</v>
      </c>
      <c r="BD46" s="81">
        <v>200</v>
      </c>
      <c r="BE46" s="84"/>
      <c r="BF46" s="84"/>
      <c r="BG46" s="84"/>
      <c r="BH46" s="81">
        <v>331.02600000000001</v>
      </c>
      <c r="BI46" s="81">
        <v>200</v>
      </c>
      <c r="BJ46" s="84"/>
      <c r="BK46" s="84"/>
      <c r="BL46" s="84"/>
      <c r="BM46" s="81">
        <v>330.95699999999999</v>
      </c>
      <c r="BN46" s="81">
        <v>200</v>
      </c>
      <c r="BO46" s="84"/>
      <c r="BP46" s="84"/>
      <c r="BQ46" s="84"/>
      <c r="BR46" s="81">
        <v>317.06799999999998</v>
      </c>
      <c r="BS46" s="81">
        <v>200</v>
      </c>
      <c r="BT46" s="84"/>
      <c r="BU46" s="84"/>
      <c r="BV46" s="84"/>
      <c r="BW46" s="83">
        <f>+BW43</f>
        <v>320.33300000000003</v>
      </c>
      <c r="BX46" s="81">
        <v>200</v>
      </c>
      <c r="BY46" s="84"/>
      <c r="BZ46" s="84"/>
      <c r="CA46" s="84"/>
      <c r="CB46" s="81">
        <v>367.03699999999998</v>
      </c>
      <c r="CC46" s="81">
        <v>200</v>
      </c>
      <c r="CD46" s="84"/>
      <c r="CE46" s="84"/>
      <c r="CF46" s="84"/>
      <c r="CG46" s="81">
        <v>500.43299999999999</v>
      </c>
      <c r="CH46" s="81">
        <v>200</v>
      </c>
      <c r="CI46" s="84"/>
      <c r="CJ46" s="84"/>
      <c r="CK46" s="84"/>
      <c r="CL46" s="81">
        <v>0</v>
      </c>
      <c r="CM46" s="81">
        <v>0</v>
      </c>
      <c r="CN46" s="84"/>
      <c r="CO46" s="84"/>
      <c r="CP46" s="84"/>
      <c r="CQ46" s="103">
        <v>0</v>
      </c>
      <c r="CR46" s="81">
        <v>0</v>
      </c>
      <c r="CS46" s="84"/>
      <c r="CT46" s="84"/>
      <c r="CU46" s="84"/>
      <c r="CV46" s="81">
        <v>0</v>
      </c>
      <c r="CW46" s="81">
        <v>0</v>
      </c>
      <c r="CX46" s="84"/>
      <c r="CY46" s="84"/>
      <c r="CZ46" s="84"/>
      <c r="DA46" s="83">
        <v>0</v>
      </c>
      <c r="DB46" s="81">
        <v>0</v>
      </c>
      <c r="DC46" s="84"/>
      <c r="DD46" s="84"/>
      <c r="DE46" s="84"/>
      <c r="DF46" s="81">
        <v>0</v>
      </c>
      <c r="DG46" s="81">
        <v>0</v>
      </c>
      <c r="DH46" s="84"/>
      <c r="DI46" s="84"/>
      <c r="DJ46" s="84"/>
      <c r="DK46" s="81">
        <v>256.13600000000002</v>
      </c>
      <c r="DL46" s="81">
        <v>200</v>
      </c>
      <c r="DM46" s="84"/>
      <c r="DN46" s="84"/>
      <c r="DO46" s="84"/>
      <c r="DP46" s="81">
        <v>328.404</v>
      </c>
      <c r="DQ46" s="81">
        <v>200</v>
      </c>
      <c r="DR46" s="84"/>
      <c r="DS46" s="84"/>
      <c r="DT46" s="84"/>
      <c r="DU46" s="81">
        <v>375.23599999999999</v>
      </c>
      <c r="DV46" s="81">
        <v>200</v>
      </c>
      <c r="DW46" s="84"/>
      <c r="DX46" s="84"/>
      <c r="DY46" s="84"/>
      <c r="DZ46" s="81">
        <v>346.69900000000001</v>
      </c>
      <c r="EA46" s="81">
        <v>200</v>
      </c>
      <c r="EB46" s="84"/>
      <c r="EC46" s="84"/>
      <c r="ED46" s="84"/>
      <c r="EE46" s="81">
        <v>331.02600000000001</v>
      </c>
      <c r="EF46" s="81">
        <v>200</v>
      </c>
      <c r="EG46" s="84"/>
      <c r="EH46" s="84"/>
      <c r="EI46" s="84"/>
      <c r="EJ46" s="81">
        <v>330.95699999999999</v>
      </c>
      <c r="EK46" s="81">
        <v>200</v>
      </c>
      <c r="EL46" s="84"/>
      <c r="EM46" s="84"/>
      <c r="EN46" s="84"/>
      <c r="EO46" s="81">
        <v>317.06799999999998</v>
      </c>
      <c r="EP46" s="81">
        <v>200</v>
      </c>
      <c r="EQ46" s="84"/>
      <c r="ER46" s="84"/>
      <c r="ES46" s="84"/>
      <c r="ET46" s="81">
        <v>320.33300000000003</v>
      </c>
      <c r="EU46" s="81">
        <v>200</v>
      </c>
    </row>
    <row r="47" spans="1:151">
      <c r="A47" s="259">
        <v>8</v>
      </c>
      <c r="B47" s="271" t="s">
        <v>79</v>
      </c>
      <c r="C47" s="80" t="s">
        <v>80</v>
      </c>
      <c r="D47" s="237"/>
      <c r="E47" s="334"/>
      <c r="F47" s="231"/>
      <c r="G47" s="80"/>
      <c r="H47" s="80" t="s">
        <v>80</v>
      </c>
      <c r="I47" s="78" t="s">
        <v>408</v>
      </c>
      <c r="J47" s="79">
        <v>380.53399999999999</v>
      </c>
      <c r="K47" s="75">
        <v>400</v>
      </c>
      <c r="L47" s="109"/>
      <c r="M47" s="80" t="s">
        <v>80</v>
      </c>
      <c r="N47" s="413"/>
      <c r="O47" s="413"/>
      <c r="P47" s="413"/>
      <c r="Q47" s="80"/>
      <c r="R47" s="80" t="s">
        <v>80</v>
      </c>
      <c r="S47" s="78" t="s">
        <v>520</v>
      </c>
      <c r="T47" s="102">
        <v>677.32</v>
      </c>
      <c r="U47" s="75">
        <v>1300</v>
      </c>
      <c r="V47" s="80"/>
      <c r="W47" s="80" t="s">
        <v>80</v>
      </c>
      <c r="X47" s="78"/>
      <c r="Y47" s="79">
        <v>0</v>
      </c>
      <c r="Z47" s="75">
        <v>0</v>
      </c>
      <c r="AA47" s="80"/>
      <c r="AB47" s="80" t="s">
        <v>80</v>
      </c>
      <c r="AC47" s="78"/>
      <c r="AD47" s="79">
        <v>0</v>
      </c>
      <c r="AE47" s="75">
        <v>0</v>
      </c>
      <c r="AF47" s="80"/>
      <c r="AG47" s="80" t="s">
        <v>80</v>
      </c>
      <c r="AH47" s="78"/>
      <c r="AI47" s="79"/>
      <c r="AJ47" s="75"/>
      <c r="AK47" s="80"/>
      <c r="AL47" s="80" t="s">
        <v>80</v>
      </c>
      <c r="AM47" s="78"/>
      <c r="AN47" s="79"/>
      <c r="AO47" s="75"/>
      <c r="AP47" s="80"/>
      <c r="AQ47" s="80" t="s">
        <v>80</v>
      </c>
      <c r="AR47" s="78"/>
      <c r="AS47" s="79"/>
      <c r="AT47" s="75"/>
      <c r="AU47" s="80"/>
      <c r="AV47" s="80" t="s">
        <v>80</v>
      </c>
      <c r="AW47" s="78" t="s">
        <v>567</v>
      </c>
      <c r="AX47" s="79">
        <v>436.75400000000002</v>
      </c>
      <c r="AY47" s="75">
        <v>700</v>
      </c>
      <c r="AZ47" s="80"/>
      <c r="BA47" s="80" t="s">
        <v>38</v>
      </c>
      <c r="BB47" s="78" t="s">
        <v>538</v>
      </c>
      <c r="BC47" s="79">
        <v>526.94399999999996</v>
      </c>
      <c r="BD47" s="75">
        <v>1000</v>
      </c>
      <c r="BE47" s="80"/>
      <c r="BF47" s="80" t="s">
        <v>38</v>
      </c>
      <c r="BG47" s="78" t="s">
        <v>521</v>
      </c>
      <c r="BH47" s="79">
        <v>460.81599999999997</v>
      </c>
      <c r="BI47" s="75">
        <v>1000</v>
      </c>
      <c r="BJ47" s="80"/>
      <c r="BK47" s="80" t="s">
        <v>38</v>
      </c>
      <c r="BL47" s="78" t="s">
        <v>522</v>
      </c>
      <c r="BM47" s="79">
        <v>324.68599999999998</v>
      </c>
      <c r="BN47" s="75">
        <v>700</v>
      </c>
      <c r="BO47" s="80"/>
      <c r="BP47" s="80" t="s">
        <v>38</v>
      </c>
      <c r="BQ47" s="78" t="s">
        <v>523</v>
      </c>
      <c r="BR47" s="79">
        <v>461.59</v>
      </c>
      <c r="BS47" s="75">
        <v>800</v>
      </c>
      <c r="BT47" s="80"/>
      <c r="BU47" s="80" t="s">
        <v>38</v>
      </c>
      <c r="BV47" s="78" t="s">
        <v>524</v>
      </c>
      <c r="BW47" s="79">
        <v>782.19</v>
      </c>
      <c r="BX47" s="75">
        <v>1400</v>
      </c>
      <c r="BY47" s="80"/>
      <c r="BZ47" s="80" t="s">
        <v>38</v>
      </c>
      <c r="CA47" s="78" t="s">
        <v>568</v>
      </c>
      <c r="CB47" s="79">
        <v>802.83100000000002</v>
      </c>
      <c r="CC47" s="75">
        <v>1400</v>
      </c>
      <c r="CD47" s="80"/>
      <c r="CE47" s="80" t="s">
        <v>38</v>
      </c>
      <c r="CF47" s="78" t="s">
        <v>525</v>
      </c>
      <c r="CG47" s="79">
        <v>679.53</v>
      </c>
      <c r="CH47" s="75">
        <v>1300</v>
      </c>
      <c r="CI47" s="80"/>
      <c r="CJ47" s="80" t="s">
        <v>38</v>
      </c>
      <c r="CK47" s="78" t="s">
        <v>61</v>
      </c>
      <c r="CL47" s="79">
        <v>458</v>
      </c>
      <c r="CM47" s="75">
        <v>800</v>
      </c>
      <c r="CN47" s="80"/>
      <c r="CO47" s="80" t="s">
        <v>38</v>
      </c>
      <c r="CP47" s="78" t="s">
        <v>397</v>
      </c>
      <c r="CQ47" s="79">
        <v>629.95000000000005</v>
      </c>
      <c r="CR47" s="75">
        <v>1200</v>
      </c>
      <c r="CS47" s="80"/>
      <c r="CT47" s="80" t="s">
        <v>38</v>
      </c>
      <c r="CU47" s="78" t="s">
        <v>569</v>
      </c>
      <c r="CV47" s="79">
        <v>429.13</v>
      </c>
      <c r="CW47" s="75">
        <v>900</v>
      </c>
      <c r="CX47" s="80"/>
      <c r="CY47" s="80" t="s">
        <v>38</v>
      </c>
      <c r="CZ47" s="78" t="s">
        <v>527</v>
      </c>
      <c r="DA47" s="79">
        <v>362.67</v>
      </c>
      <c r="DB47" s="75">
        <v>700</v>
      </c>
      <c r="DC47" s="80"/>
      <c r="DD47" s="80" t="s">
        <v>38</v>
      </c>
      <c r="DE47" s="78" t="s">
        <v>528</v>
      </c>
      <c r="DF47" s="79">
        <v>284.86</v>
      </c>
      <c r="DG47" s="75">
        <v>550</v>
      </c>
      <c r="DH47" s="80"/>
      <c r="DI47" s="80" t="s">
        <v>38</v>
      </c>
      <c r="DJ47" s="78" t="s">
        <v>66</v>
      </c>
      <c r="DK47" s="79">
        <v>711.03</v>
      </c>
      <c r="DL47" s="75">
        <v>1000</v>
      </c>
      <c r="DM47" s="80"/>
      <c r="DN47" s="80" t="s">
        <v>38</v>
      </c>
      <c r="DO47" s="78" t="s">
        <v>529</v>
      </c>
      <c r="DP47" s="79">
        <v>611.96</v>
      </c>
      <c r="DQ47" s="75">
        <v>1200</v>
      </c>
      <c r="DR47" s="80"/>
      <c r="DS47" s="80" t="s">
        <v>38</v>
      </c>
      <c r="DT47" s="78" t="s">
        <v>68</v>
      </c>
      <c r="DU47" s="79">
        <v>382.22199999999998</v>
      </c>
      <c r="DV47" s="75">
        <v>800</v>
      </c>
      <c r="DW47" s="80"/>
      <c r="DX47" s="80" t="s">
        <v>38</v>
      </c>
      <c r="DY47" s="78" t="s">
        <v>570</v>
      </c>
      <c r="DZ47" s="79">
        <v>429.334</v>
      </c>
      <c r="EA47" s="75">
        <v>800</v>
      </c>
      <c r="EB47" s="80"/>
      <c r="EC47" s="80" t="s">
        <v>38</v>
      </c>
      <c r="ED47" s="78" t="s">
        <v>70</v>
      </c>
      <c r="EE47" s="79">
        <v>374.62900000000002</v>
      </c>
      <c r="EF47" s="75">
        <v>800</v>
      </c>
      <c r="EG47" s="80"/>
      <c r="EH47" s="80" t="s">
        <v>38</v>
      </c>
      <c r="EI47" s="78" t="s">
        <v>530</v>
      </c>
      <c r="EJ47" s="79">
        <v>599.83000000000004</v>
      </c>
      <c r="EK47" s="75">
        <v>1000</v>
      </c>
      <c r="EL47" s="80"/>
      <c r="EM47" s="80" t="s">
        <v>38</v>
      </c>
      <c r="EN47" s="78" t="s">
        <v>571</v>
      </c>
      <c r="EO47" s="79">
        <v>537.93700000000001</v>
      </c>
      <c r="EP47" s="75">
        <v>1000</v>
      </c>
      <c r="EQ47" s="80"/>
      <c r="ER47" s="80" t="s">
        <v>38</v>
      </c>
      <c r="ES47" s="78" t="s">
        <v>572</v>
      </c>
      <c r="ET47" s="79">
        <v>817.68399999999997</v>
      </c>
      <c r="EU47" s="75">
        <v>1500</v>
      </c>
    </row>
    <row r="48" spans="1:151">
      <c r="A48" s="226"/>
      <c r="B48" s="227"/>
      <c r="C48" s="78" t="s">
        <v>38</v>
      </c>
      <c r="D48" s="237"/>
      <c r="E48" s="334"/>
      <c r="F48" s="231"/>
      <c r="G48" s="80"/>
      <c r="H48" s="78" t="s">
        <v>38</v>
      </c>
      <c r="I48" s="78"/>
      <c r="J48" s="79"/>
      <c r="K48" s="75"/>
      <c r="L48" s="109"/>
      <c r="M48" s="78" t="s">
        <v>38</v>
      </c>
      <c r="N48" s="4" t="s">
        <v>519</v>
      </c>
      <c r="O48" s="331">
        <v>489.36</v>
      </c>
      <c r="P48" s="332">
        <v>1100</v>
      </c>
      <c r="Q48" s="80"/>
      <c r="R48" s="78" t="s">
        <v>38</v>
      </c>
      <c r="S48" s="78"/>
      <c r="T48" s="79"/>
      <c r="U48" s="75"/>
      <c r="V48" s="80"/>
      <c r="W48" s="78" t="s">
        <v>38</v>
      </c>
      <c r="X48" s="78" t="s">
        <v>532</v>
      </c>
      <c r="Y48" s="79">
        <v>697.29</v>
      </c>
      <c r="Z48" s="75">
        <v>1400</v>
      </c>
      <c r="AA48" s="80"/>
      <c r="AB48" s="78" t="s">
        <v>38</v>
      </c>
      <c r="AC48" s="78" t="s">
        <v>533</v>
      </c>
      <c r="AD48" s="79">
        <v>635.52</v>
      </c>
      <c r="AE48" s="75">
        <v>1500</v>
      </c>
      <c r="AF48" s="80"/>
      <c r="AG48" s="78" t="s">
        <v>38</v>
      </c>
      <c r="AH48" s="78" t="s">
        <v>534</v>
      </c>
      <c r="AI48" s="79">
        <v>396.62799999999999</v>
      </c>
      <c r="AJ48" s="75">
        <v>1000</v>
      </c>
      <c r="AK48" s="80"/>
      <c r="AL48" s="78" t="s">
        <v>38</v>
      </c>
      <c r="AM48" s="78" t="s">
        <v>136</v>
      </c>
      <c r="AN48" s="79">
        <v>366.49799999999999</v>
      </c>
      <c r="AO48" s="75">
        <v>800</v>
      </c>
      <c r="AP48" s="80"/>
      <c r="AQ48" s="78" t="s">
        <v>38</v>
      </c>
      <c r="AR48" s="78" t="s">
        <v>535</v>
      </c>
      <c r="AS48" s="79">
        <v>631.75199999999995</v>
      </c>
      <c r="AT48" s="75">
        <v>1000</v>
      </c>
      <c r="AU48" s="80"/>
      <c r="AV48" s="78" t="s">
        <v>38</v>
      </c>
      <c r="AW48" s="78" t="s">
        <v>536</v>
      </c>
      <c r="AX48" s="79">
        <v>198.21600000000001</v>
      </c>
      <c r="AY48" s="75">
        <v>400</v>
      </c>
      <c r="AZ48" s="80"/>
      <c r="BA48" s="78" t="s">
        <v>39</v>
      </c>
      <c r="BB48" s="78" t="s">
        <v>520</v>
      </c>
      <c r="BC48" s="79">
        <v>667.32</v>
      </c>
      <c r="BD48" s="75">
        <v>1300</v>
      </c>
      <c r="BE48" s="80"/>
      <c r="BF48" s="80" t="s">
        <v>39</v>
      </c>
      <c r="BG48" s="78" t="s">
        <v>532</v>
      </c>
      <c r="BH48" s="79">
        <v>697.29</v>
      </c>
      <c r="BI48" s="75">
        <v>1400</v>
      </c>
      <c r="BJ48" s="80"/>
      <c r="BK48" s="80" t="s">
        <v>39</v>
      </c>
      <c r="BL48" s="78" t="s">
        <v>533</v>
      </c>
      <c r="BM48" s="79">
        <v>635.52</v>
      </c>
      <c r="BN48" s="75">
        <v>1200</v>
      </c>
      <c r="BO48" s="80"/>
      <c r="BP48" s="80" t="s">
        <v>39</v>
      </c>
      <c r="BQ48" s="78" t="s">
        <v>534</v>
      </c>
      <c r="BR48" s="79">
        <v>396.62799999999999</v>
      </c>
      <c r="BS48" s="75">
        <v>1000</v>
      </c>
      <c r="BT48" s="80"/>
      <c r="BU48" s="80" t="s">
        <v>39</v>
      </c>
      <c r="BV48" s="78" t="s">
        <v>136</v>
      </c>
      <c r="BW48" s="79">
        <v>366.49799999999999</v>
      </c>
      <c r="BX48" s="75">
        <v>800</v>
      </c>
      <c r="BY48" s="80"/>
      <c r="BZ48" s="80" t="s">
        <v>39</v>
      </c>
      <c r="CA48" s="78" t="s">
        <v>537</v>
      </c>
      <c r="CB48" s="79">
        <v>631.75199999999995</v>
      </c>
      <c r="CC48" s="75">
        <v>1000</v>
      </c>
      <c r="CD48" s="80"/>
      <c r="CE48" s="80" t="s">
        <v>39</v>
      </c>
      <c r="CF48" s="78" t="s">
        <v>536</v>
      </c>
      <c r="CG48" s="79">
        <v>198.21600000000001</v>
      </c>
      <c r="CH48" s="75">
        <v>400</v>
      </c>
      <c r="CI48" s="80"/>
      <c r="CJ48" s="78" t="s">
        <v>39</v>
      </c>
      <c r="CK48" s="78" t="s">
        <v>538</v>
      </c>
      <c r="CL48" s="79">
        <v>526.94399999999996</v>
      </c>
      <c r="CM48" s="75">
        <v>800</v>
      </c>
      <c r="CN48" s="80"/>
      <c r="CO48" s="78" t="s">
        <v>39</v>
      </c>
      <c r="CP48" s="78" t="s">
        <v>521</v>
      </c>
      <c r="CQ48" s="79">
        <v>460.81599999999997</v>
      </c>
      <c r="CR48" s="75">
        <v>1000</v>
      </c>
      <c r="CS48" s="80"/>
      <c r="CT48" s="78" t="s">
        <v>39</v>
      </c>
      <c r="CU48" s="78" t="s">
        <v>522</v>
      </c>
      <c r="CV48" s="79">
        <v>324.68599999999998</v>
      </c>
      <c r="CW48" s="75">
        <v>700</v>
      </c>
      <c r="CX48" s="80"/>
      <c r="CY48" s="78" t="s">
        <v>39</v>
      </c>
      <c r="CZ48" s="78" t="s">
        <v>523</v>
      </c>
      <c r="DA48" s="79">
        <v>461.59</v>
      </c>
      <c r="DB48" s="75">
        <v>800</v>
      </c>
      <c r="DC48" s="80"/>
      <c r="DD48" s="80" t="s">
        <v>38</v>
      </c>
      <c r="DE48" s="78" t="s">
        <v>86</v>
      </c>
      <c r="DF48" s="79">
        <v>137.72</v>
      </c>
      <c r="DG48" s="75">
        <v>250</v>
      </c>
      <c r="DH48" s="80"/>
      <c r="DI48" s="78" t="s">
        <v>39</v>
      </c>
      <c r="DJ48" s="78" t="s">
        <v>568</v>
      </c>
      <c r="DK48" s="79">
        <v>802.83100000000002</v>
      </c>
      <c r="DL48" s="75">
        <v>1400</v>
      </c>
      <c r="DM48" s="80"/>
      <c r="DN48" s="78" t="s">
        <v>39</v>
      </c>
      <c r="DO48" s="78" t="s">
        <v>525</v>
      </c>
      <c r="DP48" s="79">
        <v>679.53</v>
      </c>
      <c r="DQ48" s="75">
        <v>1300</v>
      </c>
      <c r="DR48" s="80"/>
      <c r="DS48" s="78" t="s">
        <v>39</v>
      </c>
      <c r="DT48" s="78" t="s">
        <v>61</v>
      </c>
      <c r="DU48" s="79">
        <v>458</v>
      </c>
      <c r="DV48" s="75">
        <v>800</v>
      </c>
      <c r="DW48" s="80"/>
      <c r="DX48" s="78" t="s">
        <v>39</v>
      </c>
      <c r="DY48" s="78" t="s">
        <v>397</v>
      </c>
      <c r="DZ48" s="79">
        <v>629.95000000000005</v>
      </c>
      <c r="EA48" s="75">
        <v>1200</v>
      </c>
      <c r="EB48" s="80"/>
      <c r="EC48" s="78" t="s">
        <v>39</v>
      </c>
      <c r="ED48" s="78" t="s">
        <v>526</v>
      </c>
      <c r="EE48" s="79">
        <v>429.13</v>
      </c>
      <c r="EF48" s="75">
        <v>900</v>
      </c>
      <c r="EG48" s="80"/>
      <c r="EH48" s="78" t="s">
        <v>39</v>
      </c>
      <c r="EI48" s="78" t="s">
        <v>527</v>
      </c>
      <c r="EJ48" s="79">
        <v>362.67</v>
      </c>
      <c r="EK48" s="75">
        <v>700</v>
      </c>
      <c r="EL48" s="80"/>
      <c r="EM48" s="78" t="s">
        <v>39</v>
      </c>
      <c r="EN48" s="78" t="s">
        <v>573</v>
      </c>
      <c r="EO48" s="79">
        <v>137.72</v>
      </c>
      <c r="EP48" s="75">
        <v>250</v>
      </c>
      <c r="EQ48" s="80"/>
      <c r="ER48" s="78" t="s">
        <v>39</v>
      </c>
      <c r="ES48" s="78" t="s">
        <v>66</v>
      </c>
      <c r="ET48" s="79">
        <v>711.03</v>
      </c>
      <c r="EU48" s="75">
        <v>1000</v>
      </c>
    </row>
    <row r="49" spans="1:151">
      <c r="A49" s="226"/>
      <c r="B49" s="226"/>
      <c r="C49" s="78" t="s">
        <v>39</v>
      </c>
      <c r="D49" s="237">
        <v>2526</v>
      </c>
      <c r="E49" s="334">
        <v>145.08000000000001</v>
      </c>
      <c r="F49" s="231">
        <v>150</v>
      </c>
      <c r="G49" s="80"/>
      <c r="H49" s="78" t="s">
        <v>39</v>
      </c>
      <c r="I49" s="78">
        <v>2527</v>
      </c>
      <c r="J49" s="79">
        <v>1029.1600000000001</v>
      </c>
      <c r="K49" s="75">
        <v>2500</v>
      </c>
      <c r="L49" s="109"/>
      <c r="M49" s="78" t="s">
        <v>39</v>
      </c>
      <c r="N49" s="13" t="s">
        <v>81</v>
      </c>
      <c r="O49" s="76">
        <v>96.97</v>
      </c>
      <c r="P49" s="90">
        <v>200</v>
      </c>
      <c r="Q49" s="80"/>
      <c r="R49" s="78" t="s">
        <v>39</v>
      </c>
      <c r="S49" s="78"/>
      <c r="T49" s="79"/>
      <c r="U49" s="75"/>
      <c r="V49" s="80"/>
      <c r="W49" s="78" t="s">
        <v>39</v>
      </c>
      <c r="X49" s="78"/>
      <c r="Y49" s="79"/>
      <c r="Z49" s="75"/>
      <c r="AA49" s="80"/>
      <c r="AB49" s="78" t="s">
        <v>39</v>
      </c>
      <c r="AC49" s="78"/>
      <c r="AD49" s="79"/>
      <c r="AE49" s="75"/>
      <c r="AF49" s="80"/>
      <c r="AG49" s="78" t="s">
        <v>39</v>
      </c>
      <c r="AH49" s="78"/>
      <c r="AI49" s="79"/>
      <c r="AJ49" s="75"/>
      <c r="AK49" s="80"/>
      <c r="AL49" s="78" t="s">
        <v>39</v>
      </c>
      <c r="AM49" s="78" t="s">
        <v>531</v>
      </c>
      <c r="AN49" s="79">
        <v>429.45600000000002</v>
      </c>
      <c r="AO49" s="75">
        <v>1000</v>
      </c>
      <c r="AP49" s="80"/>
      <c r="AQ49" s="78" t="s">
        <v>39</v>
      </c>
      <c r="AR49" s="78" t="s">
        <v>408</v>
      </c>
      <c r="AS49" s="79">
        <v>380.53399999999999</v>
      </c>
      <c r="AT49" s="75">
        <v>600</v>
      </c>
      <c r="AU49" s="80"/>
      <c r="AV49" s="78" t="s">
        <v>39</v>
      </c>
      <c r="AW49" s="78" t="s">
        <v>519</v>
      </c>
      <c r="AX49" s="79">
        <v>489.36</v>
      </c>
      <c r="AY49" s="75">
        <v>1100</v>
      </c>
      <c r="AZ49" s="80"/>
      <c r="BA49" s="78" t="s">
        <v>96</v>
      </c>
      <c r="BB49" s="78">
        <v>2527</v>
      </c>
      <c r="BC49" s="79">
        <v>429.334</v>
      </c>
      <c r="BD49" s="75">
        <v>2000</v>
      </c>
      <c r="BE49" s="80"/>
      <c r="BF49" s="80" t="s">
        <v>96</v>
      </c>
      <c r="BG49" s="78">
        <v>2527</v>
      </c>
      <c r="BH49" s="79">
        <v>599.83000000000004</v>
      </c>
      <c r="BI49" s="75">
        <v>2500</v>
      </c>
      <c r="BJ49" s="80"/>
      <c r="BK49" s="80" t="s">
        <v>96</v>
      </c>
      <c r="BL49" s="78" t="s">
        <v>82</v>
      </c>
      <c r="BM49" s="79">
        <v>440.959</v>
      </c>
      <c r="BN49" s="75">
        <v>2200</v>
      </c>
      <c r="BO49" s="80"/>
      <c r="BP49" s="80" t="s">
        <v>96</v>
      </c>
      <c r="BQ49" s="78" t="s">
        <v>83</v>
      </c>
      <c r="BR49" s="79">
        <v>282.17399999999998</v>
      </c>
      <c r="BS49" s="75">
        <v>2200</v>
      </c>
      <c r="BT49" s="80"/>
      <c r="BU49" s="80" t="s">
        <v>96</v>
      </c>
      <c r="BV49" s="78" t="s">
        <v>531</v>
      </c>
      <c r="BW49" s="79">
        <v>429.45600000000002</v>
      </c>
      <c r="BX49" s="75">
        <v>2700</v>
      </c>
      <c r="BY49" s="80"/>
      <c r="BZ49" s="80" t="s">
        <v>96</v>
      </c>
      <c r="CA49" s="78" t="s">
        <v>408</v>
      </c>
      <c r="CB49" s="79">
        <v>380.53399999999999</v>
      </c>
      <c r="CC49" s="75">
        <v>2500</v>
      </c>
      <c r="CD49" s="80"/>
      <c r="CE49" s="80" t="s">
        <v>39</v>
      </c>
      <c r="CF49" s="78" t="s">
        <v>403</v>
      </c>
      <c r="CG49" s="79">
        <v>436.75400000000002</v>
      </c>
      <c r="CH49" s="75">
        <v>700</v>
      </c>
      <c r="CI49" s="80"/>
      <c r="CJ49" s="78" t="s">
        <v>96</v>
      </c>
      <c r="CK49" s="78" t="s">
        <v>520</v>
      </c>
      <c r="CL49" s="79">
        <v>667.32</v>
      </c>
      <c r="CM49" s="75">
        <v>3000</v>
      </c>
      <c r="CN49" s="80"/>
      <c r="CO49" s="78" t="s">
        <v>96</v>
      </c>
      <c r="CP49" s="78" t="s">
        <v>532</v>
      </c>
      <c r="CQ49" s="79">
        <v>697.29300000000001</v>
      </c>
      <c r="CR49" s="75">
        <v>3000</v>
      </c>
      <c r="CS49" s="80"/>
      <c r="CT49" s="78" t="s">
        <v>96</v>
      </c>
      <c r="CU49" s="78" t="s">
        <v>533</v>
      </c>
      <c r="CV49" s="79">
        <v>635.52</v>
      </c>
      <c r="CW49" s="75">
        <v>2800</v>
      </c>
      <c r="CX49" s="80"/>
      <c r="CY49" s="78" t="s">
        <v>96</v>
      </c>
      <c r="CZ49" s="78" t="s">
        <v>534</v>
      </c>
      <c r="DA49" s="79">
        <v>396.62799999999999</v>
      </c>
      <c r="DB49" s="75">
        <v>2800</v>
      </c>
      <c r="DC49" s="80"/>
      <c r="DD49" s="80" t="s">
        <v>39</v>
      </c>
      <c r="DE49" s="78" t="s">
        <v>524</v>
      </c>
      <c r="DF49" s="79">
        <v>782.19</v>
      </c>
      <c r="DG49" s="75">
        <v>1400</v>
      </c>
      <c r="DH49" s="80"/>
      <c r="DI49" s="78" t="s">
        <v>96</v>
      </c>
      <c r="DJ49" s="78" t="s">
        <v>535</v>
      </c>
      <c r="DK49" s="79">
        <v>631.75199999999995</v>
      </c>
      <c r="DL49" s="75">
        <v>3000</v>
      </c>
      <c r="DM49" s="80"/>
      <c r="DN49" s="78" t="s">
        <v>96</v>
      </c>
      <c r="DO49" s="78" t="s">
        <v>536</v>
      </c>
      <c r="DP49" s="79">
        <v>198.21600000000001</v>
      </c>
      <c r="DQ49" s="75">
        <v>1000</v>
      </c>
      <c r="DR49" s="80"/>
      <c r="DS49" s="78" t="s">
        <v>96</v>
      </c>
      <c r="DT49" s="78" t="s">
        <v>538</v>
      </c>
      <c r="DU49" s="79">
        <v>526.94399999999996</v>
      </c>
      <c r="DV49" s="75">
        <v>3000</v>
      </c>
      <c r="DW49" s="80"/>
      <c r="DX49" s="78" t="s">
        <v>96</v>
      </c>
      <c r="DY49" s="78" t="s">
        <v>521</v>
      </c>
      <c r="DZ49" s="79">
        <v>460.81599999999997</v>
      </c>
      <c r="EA49" s="75">
        <v>2900</v>
      </c>
      <c r="EB49" s="80"/>
      <c r="EC49" s="78" t="s">
        <v>96</v>
      </c>
      <c r="ED49" s="78" t="s">
        <v>522</v>
      </c>
      <c r="EE49" s="79">
        <v>324.68599999999998</v>
      </c>
      <c r="EF49" s="75">
        <v>2500</v>
      </c>
      <c r="EG49" s="80"/>
      <c r="EH49" s="78" t="s">
        <v>96</v>
      </c>
      <c r="EI49" s="78" t="s">
        <v>523</v>
      </c>
      <c r="EJ49" s="79">
        <v>461.59</v>
      </c>
      <c r="EK49" s="75">
        <v>3000</v>
      </c>
      <c r="EL49" s="80"/>
      <c r="EM49" s="78" t="s">
        <v>39</v>
      </c>
      <c r="EN49" s="78" t="s">
        <v>88</v>
      </c>
      <c r="EO49" s="79">
        <v>284.86</v>
      </c>
      <c r="EP49" s="75">
        <v>550</v>
      </c>
      <c r="EQ49" s="80"/>
      <c r="ER49" s="78" t="s">
        <v>96</v>
      </c>
      <c r="ES49" s="78" t="s">
        <v>568</v>
      </c>
      <c r="ET49" s="79">
        <v>802.83100000000002</v>
      </c>
      <c r="EU49" s="75">
        <v>2700</v>
      </c>
    </row>
    <row r="50" spans="1:151">
      <c r="A50" s="226"/>
      <c r="B50" s="226"/>
      <c r="C50" s="80" t="s">
        <v>39</v>
      </c>
      <c r="D50" s="237" t="s">
        <v>82</v>
      </c>
      <c r="E50" s="334">
        <v>440.85</v>
      </c>
      <c r="F50" s="231">
        <v>1000</v>
      </c>
      <c r="G50" s="80"/>
      <c r="H50" s="80" t="s">
        <v>39</v>
      </c>
      <c r="I50" s="78" t="s">
        <v>83</v>
      </c>
      <c r="J50" s="79">
        <v>282.17399999999998</v>
      </c>
      <c r="K50" s="75">
        <v>400</v>
      </c>
      <c r="L50" s="109"/>
      <c r="M50" s="80" t="s">
        <v>39</v>
      </c>
      <c r="N50" s="78" t="s">
        <v>84</v>
      </c>
      <c r="O50" s="79">
        <v>535.51</v>
      </c>
      <c r="P50" s="75">
        <v>800</v>
      </c>
      <c r="Q50" s="80"/>
      <c r="R50" s="80" t="s">
        <v>96</v>
      </c>
      <c r="S50" s="78">
        <v>2523</v>
      </c>
      <c r="T50" s="79">
        <v>429.13</v>
      </c>
      <c r="U50" s="75">
        <v>3000</v>
      </c>
      <c r="V50" s="80"/>
      <c r="W50" s="80" t="s">
        <v>39</v>
      </c>
      <c r="X50" s="78"/>
      <c r="Y50" s="79"/>
      <c r="Z50" s="75"/>
      <c r="AA50" s="80"/>
      <c r="AB50" s="80" t="s">
        <v>96</v>
      </c>
      <c r="AC50" s="78" t="s">
        <v>574</v>
      </c>
      <c r="AD50" s="79">
        <v>137.72</v>
      </c>
      <c r="AE50" s="75">
        <v>600</v>
      </c>
      <c r="AF50" s="80"/>
      <c r="AG50" s="80" t="s">
        <v>96</v>
      </c>
      <c r="AH50" s="78"/>
      <c r="AI50" s="79"/>
      <c r="AJ50" s="75"/>
      <c r="AK50" s="80"/>
      <c r="AL50" s="80" t="s">
        <v>39</v>
      </c>
      <c r="AM50" s="78"/>
      <c r="AN50" s="79"/>
      <c r="AO50" s="75"/>
      <c r="AP50" s="80"/>
      <c r="AQ50" s="80" t="s">
        <v>39</v>
      </c>
      <c r="AR50" s="78"/>
      <c r="AS50" s="79"/>
      <c r="AT50" s="75"/>
      <c r="AU50" s="80"/>
      <c r="AV50" s="80" t="s">
        <v>96</v>
      </c>
      <c r="AW50" s="105">
        <v>2526</v>
      </c>
      <c r="AX50" s="79">
        <v>135.501</v>
      </c>
      <c r="AY50" s="75">
        <v>600</v>
      </c>
      <c r="AZ50" s="80"/>
      <c r="BA50" s="78"/>
      <c r="BB50" s="78"/>
      <c r="BC50" s="79"/>
      <c r="BD50" s="75"/>
      <c r="BE50" s="80"/>
      <c r="BF50" s="80"/>
      <c r="BG50" s="78"/>
      <c r="BH50" s="79"/>
      <c r="BI50" s="75"/>
      <c r="BJ50" s="80"/>
      <c r="BK50" s="80" t="s">
        <v>96</v>
      </c>
      <c r="BL50" s="78" t="s">
        <v>81</v>
      </c>
      <c r="BM50" s="79">
        <v>96.798000000000002</v>
      </c>
      <c r="BN50" s="75">
        <v>300</v>
      </c>
      <c r="BO50" s="80"/>
      <c r="BP50" s="80" t="s">
        <v>96</v>
      </c>
      <c r="BQ50" s="78" t="s">
        <v>84</v>
      </c>
      <c r="BR50" s="79">
        <v>535.51</v>
      </c>
      <c r="BS50" s="75">
        <v>300</v>
      </c>
      <c r="BT50" s="80"/>
      <c r="BU50" s="80"/>
      <c r="BV50" s="78"/>
      <c r="BW50" s="79"/>
      <c r="BX50" s="75"/>
      <c r="BY50" s="80"/>
      <c r="BZ50" s="80"/>
      <c r="CA50" s="78"/>
      <c r="CB50" s="79"/>
      <c r="CC50" s="75"/>
      <c r="CD50" s="80"/>
      <c r="CE50" s="80" t="s">
        <v>96</v>
      </c>
      <c r="CF50" s="78" t="s">
        <v>575</v>
      </c>
      <c r="CG50" s="79">
        <v>489.36200000000002</v>
      </c>
      <c r="CH50" s="75">
        <v>3000</v>
      </c>
      <c r="CI50" s="80"/>
      <c r="CJ50" s="78"/>
      <c r="CK50" s="78"/>
      <c r="CL50" s="79"/>
      <c r="CM50" s="75"/>
      <c r="CN50" s="80"/>
      <c r="CO50" s="78"/>
      <c r="CP50" s="78"/>
      <c r="CQ50" s="79"/>
      <c r="CR50" s="75"/>
      <c r="CS50" s="80"/>
      <c r="CT50" s="78"/>
      <c r="CU50" s="78"/>
      <c r="CV50" s="79"/>
      <c r="CW50" s="75"/>
      <c r="CX50" s="80"/>
      <c r="CY50" s="78"/>
      <c r="CZ50" s="78"/>
      <c r="DA50" s="79"/>
      <c r="DB50" s="75"/>
      <c r="DC50" s="80"/>
      <c r="DD50" s="78" t="s">
        <v>96</v>
      </c>
      <c r="DE50" s="78" t="s">
        <v>136</v>
      </c>
      <c r="DF50" s="79">
        <v>366.49799999999999</v>
      </c>
      <c r="DG50" s="75">
        <v>2800</v>
      </c>
      <c r="DH50" s="80"/>
      <c r="DI50" s="78"/>
      <c r="DJ50" s="78"/>
      <c r="DK50" s="79"/>
      <c r="DL50" s="75"/>
      <c r="DM50" s="80"/>
      <c r="DN50" s="78" t="s">
        <v>96</v>
      </c>
      <c r="DO50" s="78" t="s">
        <v>403</v>
      </c>
      <c r="DP50" s="79">
        <v>436.75400000000002</v>
      </c>
      <c r="DQ50" s="75">
        <v>2000</v>
      </c>
      <c r="DR50" s="80"/>
      <c r="DS50" s="78"/>
      <c r="DT50" s="78"/>
      <c r="DU50" s="79"/>
      <c r="DV50" s="75"/>
      <c r="DW50" s="80"/>
      <c r="DX50" s="78"/>
      <c r="DY50" s="78"/>
      <c r="DZ50" s="79"/>
      <c r="EA50" s="75"/>
      <c r="EB50" s="80"/>
      <c r="EC50" s="78"/>
      <c r="ED50" s="78"/>
      <c r="EE50" s="79"/>
      <c r="EF50" s="75"/>
      <c r="EG50" s="80"/>
      <c r="EH50" s="78"/>
      <c r="EI50" s="78"/>
      <c r="EJ50" s="79"/>
      <c r="EK50" s="75"/>
      <c r="EL50" s="80"/>
      <c r="EM50" s="78" t="s">
        <v>96</v>
      </c>
      <c r="EN50" s="78" t="s">
        <v>524</v>
      </c>
      <c r="EO50" s="79">
        <v>782.19</v>
      </c>
      <c r="EP50" s="75">
        <v>3500</v>
      </c>
      <c r="EQ50" s="80"/>
      <c r="ER50" s="78"/>
      <c r="ES50" s="78"/>
      <c r="ET50" s="79"/>
      <c r="EU50" s="75"/>
    </row>
    <row r="51" spans="1:151">
      <c r="A51" s="259"/>
      <c r="B51" s="226"/>
      <c r="C51" s="78" t="s">
        <v>96</v>
      </c>
      <c r="D51" s="237">
        <v>2521</v>
      </c>
      <c r="E51" s="334">
        <v>679.53</v>
      </c>
      <c r="F51" s="231">
        <v>2850</v>
      </c>
      <c r="G51" s="80"/>
      <c r="H51" s="78" t="s">
        <v>96</v>
      </c>
      <c r="I51" s="78">
        <v>2522</v>
      </c>
      <c r="J51" s="79">
        <v>458</v>
      </c>
      <c r="K51" s="75">
        <v>2400</v>
      </c>
      <c r="L51" s="109"/>
      <c r="M51" s="80" t="s">
        <v>39</v>
      </c>
      <c r="N51" s="78" t="s">
        <v>86</v>
      </c>
      <c r="O51" s="79">
        <v>137.72</v>
      </c>
      <c r="P51" s="75">
        <v>400</v>
      </c>
      <c r="Q51" s="80"/>
      <c r="R51" s="78"/>
      <c r="S51" s="78"/>
      <c r="T51" s="79"/>
      <c r="U51" s="75"/>
      <c r="V51" s="80"/>
      <c r="W51" s="78" t="s">
        <v>96</v>
      </c>
      <c r="X51" s="78">
        <v>2523</v>
      </c>
      <c r="Y51" s="79">
        <v>362.67</v>
      </c>
      <c r="Z51" s="75">
        <v>2800</v>
      </c>
      <c r="AA51" s="80"/>
      <c r="AB51" s="78" t="s">
        <v>96</v>
      </c>
      <c r="AC51" s="78">
        <v>2523</v>
      </c>
      <c r="AD51" s="79">
        <v>284.86</v>
      </c>
      <c r="AE51" s="75">
        <v>2000</v>
      </c>
      <c r="AF51" s="80"/>
      <c r="AG51" s="78" t="s">
        <v>96</v>
      </c>
      <c r="AH51" s="78">
        <v>2524</v>
      </c>
      <c r="AI51" s="79">
        <v>711.03</v>
      </c>
      <c r="AJ51" s="75">
        <v>3200</v>
      </c>
      <c r="AK51" s="80"/>
      <c r="AL51" s="78" t="s">
        <v>96</v>
      </c>
      <c r="AM51" s="78">
        <v>2524</v>
      </c>
      <c r="AN51" s="79">
        <v>611.96</v>
      </c>
      <c r="AO51" s="75">
        <v>3000</v>
      </c>
      <c r="AP51" s="80"/>
      <c r="AQ51" s="78" t="s">
        <v>96</v>
      </c>
      <c r="AR51" s="78">
        <v>2525</v>
      </c>
      <c r="AS51" s="79">
        <v>382.22199999999998</v>
      </c>
      <c r="AT51" s="75">
        <v>2600</v>
      </c>
      <c r="AU51" s="80"/>
      <c r="AV51" s="78" t="s">
        <v>96</v>
      </c>
      <c r="AW51" s="78" t="s">
        <v>85</v>
      </c>
      <c r="AX51" s="79">
        <v>239.12799999999999</v>
      </c>
      <c r="AY51" s="75">
        <v>1400</v>
      </c>
      <c r="AZ51" s="80"/>
      <c r="BA51" s="78"/>
      <c r="BB51" s="78"/>
      <c r="BC51" s="79"/>
      <c r="BD51" s="75"/>
      <c r="BE51" s="80"/>
      <c r="BF51" s="78"/>
      <c r="BG51" s="78"/>
      <c r="BH51" s="79"/>
      <c r="BI51" s="75"/>
      <c r="BJ51" s="80"/>
      <c r="BK51" s="78"/>
      <c r="BL51" s="78"/>
      <c r="BM51" s="79"/>
      <c r="BN51" s="75"/>
      <c r="BO51" s="80"/>
      <c r="BP51" s="78"/>
      <c r="BQ51" s="78"/>
      <c r="BR51" s="79"/>
      <c r="BS51" s="75"/>
      <c r="BT51" s="80"/>
      <c r="BU51" s="78"/>
      <c r="BV51" s="78"/>
      <c r="BW51" s="79"/>
      <c r="BX51" s="75"/>
      <c r="BY51" s="80"/>
      <c r="BZ51" s="78"/>
      <c r="CA51" s="78"/>
      <c r="CB51" s="79"/>
      <c r="CC51" s="75"/>
      <c r="CD51" s="80"/>
      <c r="CE51" s="78"/>
      <c r="CF51" s="78"/>
      <c r="CG51" s="79"/>
      <c r="CH51" s="75"/>
      <c r="CI51" s="80"/>
      <c r="CJ51" s="78"/>
      <c r="CK51" s="78"/>
      <c r="CL51" s="79"/>
      <c r="CM51" s="75"/>
      <c r="CN51" s="80"/>
      <c r="CO51" s="78"/>
      <c r="CP51" s="78"/>
      <c r="CQ51" s="79"/>
      <c r="CR51" s="75"/>
      <c r="CS51" s="80"/>
      <c r="CT51" s="78"/>
      <c r="CU51" s="78"/>
      <c r="CV51" s="79"/>
      <c r="CW51" s="75"/>
      <c r="CX51" s="80"/>
      <c r="CY51" s="78"/>
      <c r="CZ51" s="78"/>
      <c r="DA51" s="79"/>
      <c r="DB51" s="75"/>
      <c r="DC51" s="80"/>
      <c r="DD51" s="78"/>
      <c r="DE51" s="78"/>
      <c r="DF51" s="79"/>
      <c r="DG51" s="75"/>
      <c r="DH51" s="80"/>
      <c r="DI51" s="78"/>
      <c r="DJ51" s="78"/>
      <c r="DK51" s="79"/>
      <c r="DL51" s="75"/>
      <c r="DM51" s="80"/>
      <c r="DN51" s="78"/>
      <c r="DO51" s="78"/>
      <c r="DP51" s="79"/>
      <c r="DQ51" s="75"/>
      <c r="DR51" s="80"/>
      <c r="DS51" s="78"/>
      <c r="DT51" s="78"/>
      <c r="DU51" s="79"/>
      <c r="DV51" s="75"/>
      <c r="DW51" s="80"/>
      <c r="DX51" s="78"/>
      <c r="DY51" s="78"/>
      <c r="DZ51" s="79"/>
      <c r="EA51" s="75"/>
      <c r="EB51" s="80"/>
      <c r="EC51" s="78"/>
      <c r="ED51" s="78"/>
      <c r="EE51" s="79"/>
      <c r="EF51" s="75"/>
      <c r="EG51" s="80"/>
      <c r="EH51" s="78"/>
      <c r="EI51" s="78"/>
      <c r="EJ51" s="79"/>
      <c r="EK51" s="75"/>
      <c r="EL51" s="80"/>
      <c r="EM51" s="78"/>
      <c r="EN51" s="78"/>
      <c r="EO51" s="79"/>
      <c r="EP51" s="75"/>
      <c r="EQ51" s="80"/>
      <c r="ER51" s="78"/>
      <c r="ES51" s="78"/>
      <c r="ET51" s="79"/>
      <c r="EU51" s="75"/>
    </row>
    <row r="52" spans="1:151">
      <c r="A52" s="226"/>
      <c r="B52" s="226"/>
      <c r="C52" s="78"/>
      <c r="D52" s="237"/>
      <c r="E52" s="334"/>
      <c r="F52" s="231"/>
      <c r="G52" s="80"/>
      <c r="H52" s="80"/>
      <c r="I52" s="78"/>
      <c r="J52" s="79"/>
      <c r="K52" s="75"/>
      <c r="L52" s="109"/>
      <c r="M52" s="78" t="s">
        <v>96</v>
      </c>
      <c r="N52" s="78">
        <v>2522</v>
      </c>
      <c r="O52" s="79">
        <v>629.95000000000005</v>
      </c>
      <c r="P52" s="75">
        <v>3000</v>
      </c>
      <c r="Q52" s="80"/>
      <c r="R52" s="80"/>
      <c r="S52" s="78"/>
      <c r="T52" s="79"/>
      <c r="U52" s="75"/>
      <c r="V52" s="80"/>
      <c r="W52" s="80"/>
      <c r="X52" s="78"/>
      <c r="Y52" s="79"/>
      <c r="Z52" s="75"/>
      <c r="AA52" s="80"/>
      <c r="AB52" s="80"/>
      <c r="AC52" s="78"/>
      <c r="AD52" s="79"/>
      <c r="AE52" s="75"/>
      <c r="AF52" s="80"/>
      <c r="AG52" s="80"/>
      <c r="AH52" s="78"/>
      <c r="AI52" s="79"/>
      <c r="AJ52" s="75"/>
      <c r="AK52" s="80"/>
      <c r="AL52" s="80"/>
      <c r="AM52" s="78"/>
      <c r="AN52" s="79"/>
      <c r="AO52" s="75"/>
      <c r="AP52" s="80"/>
      <c r="AQ52" s="80"/>
      <c r="AR52" s="78"/>
      <c r="AS52" s="79"/>
      <c r="AT52" s="75"/>
      <c r="AU52" s="80"/>
      <c r="AV52" s="80"/>
      <c r="AW52" s="78"/>
      <c r="AX52" s="79"/>
      <c r="AY52" s="75"/>
      <c r="AZ52" s="80"/>
      <c r="BA52" s="80"/>
      <c r="BB52" s="78"/>
      <c r="BC52" s="79"/>
      <c r="BD52" s="75"/>
      <c r="BE52" s="80"/>
      <c r="BF52" s="80"/>
      <c r="BG52" s="78"/>
      <c r="BH52" s="79"/>
      <c r="BI52" s="75"/>
      <c r="BJ52" s="80"/>
      <c r="BK52" s="80"/>
      <c r="BL52" s="78"/>
      <c r="BM52" s="79"/>
      <c r="BN52" s="75"/>
      <c r="BO52" s="80"/>
      <c r="BP52" s="80"/>
      <c r="BQ52" s="78"/>
      <c r="BR52" s="79"/>
      <c r="BS52" s="75"/>
      <c r="BT52" s="80"/>
      <c r="BU52" s="80"/>
      <c r="BV52" s="78"/>
      <c r="BW52" s="79"/>
      <c r="BX52" s="75"/>
      <c r="BY52" s="80"/>
      <c r="BZ52" s="80"/>
      <c r="CA52" s="78"/>
      <c r="CB52" s="79"/>
      <c r="CC52" s="75"/>
      <c r="CD52" s="80"/>
      <c r="CE52" s="80"/>
      <c r="CF52" s="78"/>
      <c r="CG52" s="79"/>
      <c r="CH52" s="75"/>
      <c r="CI52" s="80"/>
      <c r="CJ52" s="80"/>
      <c r="CK52" s="78"/>
      <c r="CL52" s="79"/>
      <c r="CM52" s="75"/>
      <c r="CN52" s="80"/>
      <c r="CO52" s="80"/>
      <c r="CP52" s="78"/>
      <c r="CQ52" s="79"/>
      <c r="CR52" s="75"/>
      <c r="CS52" s="80"/>
      <c r="CT52" s="80"/>
      <c r="CU52" s="78"/>
      <c r="CV52" s="79"/>
      <c r="CW52" s="75"/>
      <c r="CX52" s="80"/>
      <c r="CY52" s="80"/>
      <c r="CZ52" s="78"/>
      <c r="DA52" s="79"/>
      <c r="DB52" s="75"/>
      <c r="DC52" s="80"/>
      <c r="DD52" s="80"/>
      <c r="DE52" s="78"/>
      <c r="DF52" s="79"/>
      <c r="DG52" s="75"/>
      <c r="DH52" s="80"/>
      <c r="DI52" s="80"/>
      <c r="DJ52" s="78"/>
      <c r="DK52" s="79"/>
      <c r="DL52" s="75"/>
      <c r="DM52" s="80"/>
      <c r="DN52" s="80"/>
      <c r="DO52" s="78"/>
      <c r="DP52" s="79"/>
      <c r="DQ52" s="75"/>
      <c r="DR52" s="80"/>
      <c r="DS52" s="80"/>
      <c r="DT52" s="78"/>
      <c r="DU52" s="79"/>
      <c r="DV52" s="75"/>
      <c r="DW52" s="80"/>
      <c r="DX52" s="80"/>
      <c r="DY52" s="78"/>
      <c r="DZ52" s="79"/>
      <c r="EA52" s="75"/>
      <c r="EB52" s="80"/>
      <c r="EC52" s="80"/>
      <c r="ED52" s="78"/>
      <c r="EE52" s="79"/>
      <c r="EF52" s="75"/>
      <c r="EG52" s="80"/>
      <c r="EH52" s="80"/>
      <c r="EI52" s="78"/>
      <c r="EJ52" s="79"/>
      <c r="EK52" s="75"/>
      <c r="EL52" s="80"/>
      <c r="EM52" s="80"/>
      <c r="EN52" s="78"/>
      <c r="EO52" s="79"/>
      <c r="EP52" s="75"/>
      <c r="EQ52" s="80"/>
      <c r="ER52" s="80"/>
      <c r="ES52" s="78"/>
      <c r="ET52" s="79"/>
      <c r="EU52" s="75"/>
    </row>
    <row r="53" spans="1:151" ht="21.75" thickBot="1">
      <c r="A53" s="261"/>
      <c r="B53" s="262" t="s">
        <v>43</v>
      </c>
      <c r="C53" s="84"/>
      <c r="D53" s="106"/>
      <c r="E53" s="81">
        <f>SUM(E49:E52)</f>
        <v>1265.46</v>
      </c>
      <c r="F53" s="81">
        <f>SUM(F49:F52)</f>
        <v>4000</v>
      </c>
      <c r="G53" s="84"/>
      <c r="H53" s="84"/>
      <c r="I53" s="84"/>
      <c r="J53" s="81">
        <f>SUM(J47:J51)</f>
        <v>2149.8679999999999</v>
      </c>
      <c r="K53" s="81">
        <f>SUM(K47:K51)</f>
        <v>5700</v>
      </c>
      <c r="L53" s="57"/>
      <c r="M53" s="84"/>
      <c r="N53" s="84"/>
      <c r="O53" s="81">
        <f>SUM(O47:O52)</f>
        <v>1889.5100000000002</v>
      </c>
      <c r="P53" s="81">
        <f>SUM(P47:P52)</f>
        <v>5500</v>
      </c>
      <c r="Q53" s="84"/>
      <c r="R53" s="84"/>
      <c r="S53" s="84"/>
      <c r="T53" s="238">
        <f>SUM(T47:T51)</f>
        <v>1106.45</v>
      </c>
      <c r="U53" s="81">
        <f>SUM(U47:U51)</f>
        <v>4300</v>
      </c>
      <c r="V53" s="84"/>
      <c r="W53" s="84"/>
      <c r="X53" s="84"/>
      <c r="Y53" s="81">
        <f>+Y51+Y48</f>
        <v>1059.96</v>
      </c>
      <c r="Z53" s="81">
        <f>+Z51+Z48</f>
        <v>4200</v>
      </c>
      <c r="AA53" s="84"/>
      <c r="AB53" s="84"/>
      <c r="AC53" s="84"/>
      <c r="AD53" s="81">
        <f>SUM(AD48:AD51)</f>
        <v>1058.0999999999999</v>
      </c>
      <c r="AE53" s="81">
        <f>SUM(AE48:AE51)</f>
        <v>4100</v>
      </c>
      <c r="AF53" s="84"/>
      <c r="AG53" s="84"/>
      <c r="AH53" s="84"/>
      <c r="AI53" s="81">
        <f>SUM(AI48:AI51)</f>
        <v>1107.6579999999999</v>
      </c>
      <c r="AJ53" s="81">
        <f>SUM(AJ48:AJ51)</f>
        <v>4200</v>
      </c>
      <c r="AK53" s="84"/>
      <c r="AL53" s="84"/>
      <c r="AM53" s="84"/>
      <c r="AN53" s="81">
        <f>SUM(AN48:AN51)</f>
        <v>1407.914</v>
      </c>
      <c r="AO53" s="81">
        <f>SUM(AO48:AO51)</f>
        <v>4800</v>
      </c>
      <c r="AP53" s="84"/>
      <c r="AQ53" s="84"/>
      <c r="AR53" s="84"/>
      <c r="AS53" s="81">
        <f>SUM(AS48:AS51)</f>
        <v>1394.5079999999998</v>
      </c>
      <c r="AT53" s="81">
        <f>SUM(AT48:AT51)</f>
        <v>4200</v>
      </c>
      <c r="AU53" s="84"/>
      <c r="AV53" s="84"/>
      <c r="AW53" s="84"/>
      <c r="AX53" s="81">
        <f>SUM(AX47:AX51)</f>
        <v>1498.9589999999998</v>
      </c>
      <c r="AY53" s="81">
        <f>SUM(AY47:AY51)</f>
        <v>4200</v>
      </c>
      <c r="AZ53" s="84"/>
      <c r="BA53" s="84"/>
      <c r="BB53" s="84"/>
      <c r="BC53" s="81">
        <f>SUM(BC47:BC50)</f>
        <v>1623.5980000000002</v>
      </c>
      <c r="BD53" s="81">
        <f>SUM(BD47:BD50)</f>
        <v>4300</v>
      </c>
      <c r="BE53" s="84"/>
      <c r="BF53" s="84"/>
      <c r="BG53" s="84"/>
      <c r="BH53" s="81">
        <f>SUM(BH47:BH49)</f>
        <v>1757.9360000000001</v>
      </c>
      <c r="BI53" s="81">
        <f>SUM(BI47:BI49)</f>
        <v>4900</v>
      </c>
      <c r="BJ53" s="84"/>
      <c r="BK53" s="84"/>
      <c r="BL53" s="84"/>
      <c r="BM53" s="81">
        <f>SUM(BM47:BM50)</f>
        <v>1497.963</v>
      </c>
      <c r="BN53" s="81">
        <f>SUM(BN47:BN50)</f>
        <v>4400</v>
      </c>
      <c r="BO53" s="84"/>
      <c r="BP53" s="84"/>
      <c r="BQ53" s="84"/>
      <c r="BR53" s="81">
        <f>SUM(BR47:BR50)</f>
        <v>1675.9019999999998</v>
      </c>
      <c r="BS53" s="81">
        <f>SUM(BS47:BS50)</f>
        <v>4300</v>
      </c>
      <c r="BT53" s="84"/>
      <c r="BU53" s="84"/>
      <c r="BV53" s="84"/>
      <c r="BW53" s="81">
        <f>SUM(BW47:BW50)</f>
        <v>1578.1440000000002</v>
      </c>
      <c r="BX53" s="81">
        <f>SUM(BX47:BX50)</f>
        <v>4900</v>
      </c>
      <c r="BY53" s="84"/>
      <c r="BZ53" s="84"/>
      <c r="CA53" s="84"/>
      <c r="CB53" s="81">
        <f>SUM(CB47:CB49)</f>
        <v>1815.1170000000002</v>
      </c>
      <c r="CC53" s="81">
        <f>SUM(CC47:CC49)</f>
        <v>4900</v>
      </c>
      <c r="CD53" s="84"/>
      <c r="CE53" s="84"/>
      <c r="CF53" s="84"/>
      <c r="CG53" s="81">
        <f>SUM(CG47:CG50)</f>
        <v>1803.8620000000001</v>
      </c>
      <c r="CH53" s="81">
        <f>SUM(CH47:CH50)</f>
        <v>5400</v>
      </c>
      <c r="CI53" s="84"/>
      <c r="CJ53" s="84"/>
      <c r="CK53" s="84"/>
      <c r="CL53" s="81">
        <f>SUM(CL47:CL49)</f>
        <v>1652.2640000000001</v>
      </c>
      <c r="CM53" s="81">
        <f>SUM(CM47:CM49)</f>
        <v>4600</v>
      </c>
      <c r="CN53" s="84"/>
      <c r="CO53" s="84"/>
      <c r="CP53" s="84"/>
      <c r="CQ53" s="81">
        <f>SUM(CQ47:CQ49)</f>
        <v>1788.0590000000002</v>
      </c>
      <c r="CR53" s="81">
        <f>SUM(CR47:CR49)</f>
        <v>5200</v>
      </c>
      <c r="CS53" s="84"/>
      <c r="CT53" s="84"/>
      <c r="CU53" s="84"/>
      <c r="CV53" s="81">
        <f>SUM(CV47:CV49)</f>
        <v>1389.336</v>
      </c>
      <c r="CW53" s="81">
        <f>SUM(CW47:CW49)</f>
        <v>4400</v>
      </c>
      <c r="CX53" s="84"/>
      <c r="CY53" s="84"/>
      <c r="CZ53" s="84"/>
      <c r="DA53" s="81">
        <f>SUM(DA47:DA49)</f>
        <v>1220.8879999999999</v>
      </c>
      <c r="DB53" s="81">
        <f>SUM(DB47:DB49)</f>
        <v>4300</v>
      </c>
      <c r="DC53" s="84"/>
      <c r="DD53" s="84"/>
      <c r="DE53" s="84"/>
      <c r="DF53" s="81">
        <f>SUM(DF47:DF50)</f>
        <v>1571.268</v>
      </c>
      <c r="DG53" s="81">
        <f>SUM(DG47:DG50)</f>
        <v>5000</v>
      </c>
      <c r="DH53" s="84"/>
      <c r="DI53" s="84"/>
      <c r="DJ53" s="84"/>
      <c r="DK53" s="81">
        <f>SUM(DK47:DK49)</f>
        <v>2145.6129999999998</v>
      </c>
      <c r="DL53" s="81">
        <f>SUM(DL47:DL49)</f>
        <v>5400</v>
      </c>
      <c r="DM53" s="84"/>
      <c r="DN53" s="84"/>
      <c r="DO53" s="84"/>
      <c r="DP53" s="81">
        <f>SUM(DP47:DP50)</f>
        <v>1926.46</v>
      </c>
      <c r="DQ53" s="81">
        <f>SUM(DQ47:DQ50)</f>
        <v>5500</v>
      </c>
      <c r="DR53" s="84"/>
      <c r="DS53" s="84"/>
      <c r="DT53" s="84"/>
      <c r="DU53" s="81">
        <f>SUM(DU47:DU50)</f>
        <v>1367.1659999999999</v>
      </c>
      <c r="DV53" s="81">
        <f>SUM(DV47:DV50)</f>
        <v>4600</v>
      </c>
      <c r="DW53" s="84"/>
      <c r="DX53" s="84"/>
      <c r="DY53" s="84"/>
      <c r="DZ53" s="81">
        <f>SUM(DZ47:DZ49)</f>
        <v>1520.1000000000001</v>
      </c>
      <c r="EA53" s="81">
        <f>SUM(EA47:EA49)</f>
        <v>4900</v>
      </c>
      <c r="EB53" s="84"/>
      <c r="EC53" s="84"/>
      <c r="ED53" s="84"/>
      <c r="EE53" s="81">
        <f>SUM(EE47:EE49)</f>
        <v>1128.4449999999999</v>
      </c>
      <c r="EF53" s="81">
        <f>SUM(EF47:EF49)</f>
        <v>4200</v>
      </c>
      <c r="EG53" s="84"/>
      <c r="EH53" s="84"/>
      <c r="EI53" s="84"/>
      <c r="EJ53" s="81">
        <f>SUM(EJ47:EJ49)</f>
        <v>1424.09</v>
      </c>
      <c r="EK53" s="81">
        <f>SUM(EK47:EK49)</f>
        <v>4700</v>
      </c>
      <c r="EL53" s="84"/>
      <c r="EM53" s="84"/>
      <c r="EN53" s="84"/>
      <c r="EO53" s="81">
        <f>SUM(EO47:EO50)</f>
        <v>1742.7070000000001</v>
      </c>
      <c r="EP53" s="81">
        <f>SUM(EP47:EP50)</f>
        <v>5300</v>
      </c>
      <c r="EQ53" s="84"/>
      <c r="ER53" s="84"/>
      <c r="ES53" s="84"/>
      <c r="ET53" s="81">
        <f>SUM(ET47:ET50)</f>
        <v>2331.5450000000001</v>
      </c>
      <c r="EU53" s="81">
        <f>SUM(EU47:EU50)</f>
        <v>5200</v>
      </c>
    </row>
    <row r="54" spans="1:151">
      <c r="A54" s="259">
        <v>9</v>
      </c>
      <c r="B54" s="271" t="s">
        <v>87</v>
      </c>
      <c r="C54" s="80" t="s">
        <v>80</v>
      </c>
      <c r="D54" s="77"/>
      <c r="E54" s="74">
        <v>0</v>
      </c>
      <c r="F54" s="75">
        <v>0</v>
      </c>
      <c r="G54" s="79"/>
      <c r="H54" s="80" t="s">
        <v>80</v>
      </c>
      <c r="I54" s="77"/>
      <c r="J54" s="79">
        <v>0</v>
      </c>
      <c r="K54" s="75">
        <v>0</v>
      </c>
      <c r="L54" s="79"/>
      <c r="M54" s="80" t="s">
        <v>80</v>
      </c>
      <c r="N54" s="77"/>
      <c r="O54" s="79">
        <v>0</v>
      </c>
      <c r="P54" s="75">
        <v>0</v>
      </c>
      <c r="Q54" s="79"/>
      <c r="R54" s="80" t="s">
        <v>80</v>
      </c>
      <c r="S54" s="78"/>
      <c r="T54" s="79">
        <v>0</v>
      </c>
      <c r="U54" s="75">
        <v>0</v>
      </c>
      <c r="V54" s="79"/>
      <c r="W54" s="80" t="s">
        <v>80</v>
      </c>
      <c r="X54" s="77"/>
      <c r="Y54" s="79">
        <v>0</v>
      </c>
      <c r="Z54" s="75">
        <v>0</v>
      </c>
      <c r="AA54" s="79"/>
      <c r="AB54" s="80" t="s">
        <v>80</v>
      </c>
      <c r="AC54" s="77"/>
      <c r="AD54" s="79">
        <v>0</v>
      </c>
      <c r="AE54" s="75">
        <v>0</v>
      </c>
      <c r="AF54" s="79"/>
      <c r="AG54" s="80" t="s">
        <v>80</v>
      </c>
      <c r="AH54" s="77"/>
      <c r="AI54" s="79">
        <v>0</v>
      </c>
      <c r="AJ54" s="75">
        <v>0</v>
      </c>
      <c r="AK54" s="79"/>
      <c r="AL54" s="80" t="s">
        <v>80</v>
      </c>
      <c r="AM54" s="77"/>
      <c r="AN54" s="79">
        <v>0</v>
      </c>
      <c r="AO54" s="75">
        <v>0</v>
      </c>
      <c r="AP54" s="79"/>
      <c r="AQ54" s="80" t="s">
        <v>80</v>
      </c>
      <c r="AR54" s="77"/>
      <c r="AS54" s="79"/>
      <c r="AT54" s="75"/>
      <c r="AU54" s="79"/>
      <c r="AV54" s="80" t="s">
        <v>80</v>
      </c>
      <c r="AW54" s="78"/>
      <c r="AX54" s="79"/>
      <c r="AY54" s="75"/>
      <c r="AZ54" s="80"/>
      <c r="BA54" s="80" t="s">
        <v>80</v>
      </c>
      <c r="BB54" s="78"/>
      <c r="BC54" s="79"/>
      <c r="BD54" s="75"/>
      <c r="BE54" s="80"/>
      <c r="BF54" s="80" t="s">
        <v>80</v>
      </c>
      <c r="BG54" s="78"/>
      <c r="BH54" s="79"/>
      <c r="BI54" s="75"/>
      <c r="BJ54" s="79"/>
      <c r="BK54" s="80" t="s">
        <v>80</v>
      </c>
      <c r="BL54" s="96" t="s">
        <v>576</v>
      </c>
      <c r="BM54" s="79">
        <v>96</v>
      </c>
      <c r="BN54" s="75">
        <v>100</v>
      </c>
      <c r="BO54" s="79"/>
      <c r="BP54" s="80" t="s">
        <v>80</v>
      </c>
      <c r="BQ54" s="77" t="s">
        <v>577</v>
      </c>
      <c r="BR54" s="79">
        <v>167</v>
      </c>
      <c r="BS54" s="75">
        <v>200</v>
      </c>
      <c r="BT54" s="79"/>
      <c r="BU54" s="80" t="s">
        <v>80</v>
      </c>
      <c r="BV54" s="77"/>
      <c r="BW54" s="79"/>
      <c r="BX54" s="75"/>
      <c r="BY54" s="79"/>
      <c r="BZ54" s="80" t="s">
        <v>80</v>
      </c>
      <c r="CA54" s="78"/>
      <c r="CB54" s="79"/>
      <c r="CC54" s="75"/>
      <c r="CD54" s="79"/>
      <c r="CE54" s="80" t="s">
        <v>80</v>
      </c>
      <c r="CF54" s="77"/>
      <c r="CG54" s="79"/>
      <c r="CH54" s="75"/>
      <c r="CI54" s="79"/>
      <c r="CJ54" s="80" t="s">
        <v>80</v>
      </c>
      <c r="CK54" s="77"/>
      <c r="CL54" s="79"/>
      <c r="CM54" s="75"/>
      <c r="CN54" s="79"/>
      <c r="CO54" s="80" t="s">
        <v>80</v>
      </c>
      <c r="CP54" s="77"/>
      <c r="CQ54" s="79"/>
      <c r="CR54" s="75"/>
      <c r="CS54" s="80"/>
      <c r="CT54" s="80" t="s">
        <v>80</v>
      </c>
      <c r="CU54" s="78"/>
      <c r="CV54" s="79"/>
      <c r="CW54" s="75"/>
      <c r="CX54" s="79"/>
      <c r="CY54" s="80" t="s">
        <v>80</v>
      </c>
      <c r="CZ54" s="78"/>
      <c r="DA54" s="79"/>
      <c r="DB54" s="79"/>
      <c r="DC54" s="79"/>
      <c r="DD54" s="80" t="s">
        <v>80</v>
      </c>
      <c r="DE54" s="78"/>
      <c r="DF54" s="79"/>
      <c r="DG54" s="75"/>
      <c r="DH54" s="79"/>
      <c r="DI54" s="80" t="s">
        <v>80</v>
      </c>
      <c r="DJ54" s="78"/>
      <c r="DK54" s="79"/>
      <c r="DL54" s="75"/>
      <c r="DM54" s="79"/>
      <c r="DN54" s="80" t="s">
        <v>80</v>
      </c>
      <c r="DO54" s="78"/>
      <c r="DP54" s="79"/>
      <c r="DQ54" s="75"/>
      <c r="DR54" s="79"/>
      <c r="DS54" s="80" t="s">
        <v>80</v>
      </c>
      <c r="DT54" s="78"/>
      <c r="DU54" s="79">
        <v>0</v>
      </c>
      <c r="DV54" s="75">
        <v>0</v>
      </c>
      <c r="DW54" s="79"/>
      <c r="DX54" s="80" t="s">
        <v>80</v>
      </c>
      <c r="DY54" s="78"/>
      <c r="DZ54" s="79">
        <v>0</v>
      </c>
      <c r="EA54" s="75">
        <v>0</v>
      </c>
      <c r="EB54" s="79"/>
      <c r="EC54" s="80" t="s">
        <v>80</v>
      </c>
      <c r="ED54" s="78"/>
      <c r="EE54" s="79">
        <v>0</v>
      </c>
      <c r="EF54" s="75">
        <v>0</v>
      </c>
      <c r="EG54" s="79"/>
      <c r="EH54" s="80" t="s">
        <v>80</v>
      </c>
      <c r="EI54" s="78"/>
      <c r="EJ54" s="79">
        <v>0</v>
      </c>
      <c r="EK54" s="75">
        <v>0</v>
      </c>
      <c r="EL54" s="79"/>
      <c r="EM54" s="80" t="s">
        <v>80</v>
      </c>
      <c r="EN54" s="78"/>
      <c r="EO54" s="79">
        <v>0</v>
      </c>
      <c r="EP54" s="75">
        <v>0</v>
      </c>
      <c r="EQ54" s="79"/>
      <c r="ER54" s="80" t="s">
        <v>80</v>
      </c>
      <c r="ES54" s="78"/>
      <c r="ET54" s="79">
        <v>0</v>
      </c>
      <c r="EU54" s="75">
        <v>0</v>
      </c>
    </row>
    <row r="55" spans="1:151">
      <c r="A55" s="226"/>
      <c r="B55" s="227"/>
      <c r="C55" s="78" t="s">
        <v>38</v>
      </c>
      <c r="D55" s="77"/>
      <c r="E55" s="74">
        <v>0</v>
      </c>
      <c r="F55" s="75">
        <v>0</v>
      </c>
      <c r="G55" s="79"/>
      <c r="H55" s="78" t="s">
        <v>38</v>
      </c>
      <c r="I55" s="77"/>
      <c r="J55" s="79">
        <v>0</v>
      </c>
      <c r="K55" s="75">
        <v>0</v>
      </c>
      <c r="L55" s="79"/>
      <c r="M55" s="78" t="s">
        <v>38</v>
      </c>
      <c r="N55" s="77"/>
      <c r="O55" s="79">
        <v>0</v>
      </c>
      <c r="P55" s="75">
        <v>0</v>
      </c>
      <c r="Q55" s="79"/>
      <c r="R55" s="78" t="s">
        <v>38</v>
      </c>
      <c r="S55" s="78"/>
      <c r="T55" s="79">
        <v>0</v>
      </c>
      <c r="U55" s="75">
        <v>0</v>
      </c>
      <c r="V55" s="79"/>
      <c r="W55" s="78" t="s">
        <v>38</v>
      </c>
      <c r="X55" s="77"/>
      <c r="Y55" s="79">
        <v>0</v>
      </c>
      <c r="Z55" s="75">
        <v>0</v>
      </c>
      <c r="AA55" s="79"/>
      <c r="AB55" s="78" t="s">
        <v>38</v>
      </c>
      <c r="AC55" s="77"/>
      <c r="AD55" s="79">
        <v>0</v>
      </c>
      <c r="AE55" s="75">
        <v>0</v>
      </c>
      <c r="AF55" s="79"/>
      <c r="AG55" s="78" t="s">
        <v>38</v>
      </c>
      <c r="AH55" s="77" t="s">
        <v>578</v>
      </c>
      <c r="AI55" s="79">
        <v>337</v>
      </c>
      <c r="AJ55" s="75">
        <v>400</v>
      </c>
      <c r="AK55" s="79"/>
      <c r="AL55" s="78" t="s">
        <v>38</v>
      </c>
      <c r="AM55" s="77" t="s">
        <v>579</v>
      </c>
      <c r="AN55" s="79">
        <v>241</v>
      </c>
      <c r="AO55" s="75">
        <v>300</v>
      </c>
      <c r="AP55" s="79"/>
      <c r="AQ55" s="78" t="s">
        <v>38</v>
      </c>
      <c r="AR55" s="77" t="s">
        <v>580</v>
      </c>
      <c r="AS55" s="79">
        <v>234</v>
      </c>
      <c r="AT55" s="75">
        <v>300</v>
      </c>
      <c r="AU55" s="79"/>
      <c r="AV55" s="78" t="s">
        <v>38</v>
      </c>
      <c r="AW55" s="78" t="s">
        <v>581</v>
      </c>
      <c r="AX55" s="79">
        <v>344</v>
      </c>
      <c r="AY55" s="75">
        <v>400</v>
      </c>
      <c r="AZ55" s="80"/>
      <c r="BA55" s="78" t="s">
        <v>38</v>
      </c>
      <c r="BB55" s="78" t="s">
        <v>582</v>
      </c>
      <c r="BC55" s="79">
        <v>295</v>
      </c>
      <c r="BD55" s="75">
        <v>400</v>
      </c>
      <c r="BE55" s="80"/>
      <c r="BF55" s="78" t="s">
        <v>38</v>
      </c>
      <c r="BG55" s="78" t="s">
        <v>583</v>
      </c>
      <c r="BH55" s="79">
        <v>224</v>
      </c>
      <c r="BI55" s="75">
        <v>300</v>
      </c>
      <c r="BJ55" s="79"/>
      <c r="BK55" s="78" t="s">
        <v>38</v>
      </c>
      <c r="BL55" s="96" t="s">
        <v>584</v>
      </c>
      <c r="BM55" s="79">
        <v>85</v>
      </c>
      <c r="BN55" s="75">
        <v>100</v>
      </c>
      <c r="BO55" s="79"/>
      <c r="BP55" s="78" t="s">
        <v>38</v>
      </c>
      <c r="BQ55" s="77" t="s">
        <v>585</v>
      </c>
      <c r="BR55" s="79">
        <v>196</v>
      </c>
      <c r="BS55" s="75">
        <v>200</v>
      </c>
      <c r="BT55" s="79"/>
      <c r="BU55" s="78" t="s">
        <v>38</v>
      </c>
      <c r="BV55" s="77" t="s">
        <v>586</v>
      </c>
      <c r="BW55" s="79">
        <v>161</v>
      </c>
      <c r="BX55" s="75">
        <v>500</v>
      </c>
      <c r="BY55" s="79"/>
      <c r="BZ55" s="78" t="s">
        <v>38</v>
      </c>
      <c r="CA55" s="78" t="s">
        <v>587</v>
      </c>
      <c r="CB55" s="79">
        <v>196</v>
      </c>
      <c r="CC55" s="75">
        <v>200</v>
      </c>
      <c r="CD55" s="79"/>
      <c r="CE55" s="78" t="s">
        <v>38</v>
      </c>
      <c r="CF55" s="77" t="s">
        <v>588</v>
      </c>
      <c r="CG55" s="79">
        <v>337</v>
      </c>
      <c r="CH55" s="75">
        <v>400</v>
      </c>
      <c r="CI55" s="79"/>
      <c r="CJ55" s="78" t="s">
        <v>38</v>
      </c>
      <c r="CK55" s="77" t="s">
        <v>589</v>
      </c>
      <c r="CL55" s="79">
        <v>456</v>
      </c>
      <c r="CM55" s="75">
        <v>500</v>
      </c>
      <c r="CN55" s="79"/>
      <c r="CO55" s="78" t="s">
        <v>38</v>
      </c>
      <c r="CP55" s="77" t="s">
        <v>590</v>
      </c>
      <c r="CQ55" s="79">
        <v>627</v>
      </c>
      <c r="CR55" s="75">
        <v>700</v>
      </c>
      <c r="CS55" s="80"/>
      <c r="CT55" s="78" t="s">
        <v>38</v>
      </c>
      <c r="CU55" s="78"/>
      <c r="CV55" s="79">
        <v>0</v>
      </c>
      <c r="CW55" s="75">
        <v>0</v>
      </c>
      <c r="CX55" s="79"/>
      <c r="CY55" s="78" t="s">
        <v>38</v>
      </c>
      <c r="CZ55" s="78"/>
      <c r="DA55" s="79">
        <v>0</v>
      </c>
      <c r="DB55" s="79">
        <v>0</v>
      </c>
      <c r="DC55" s="79"/>
      <c r="DD55" s="78" t="s">
        <v>38</v>
      </c>
      <c r="DE55" s="78"/>
      <c r="DF55" s="79">
        <v>0</v>
      </c>
      <c r="DG55" s="75">
        <v>0</v>
      </c>
      <c r="DH55" s="79"/>
      <c r="DI55" s="78" t="s">
        <v>38</v>
      </c>
      <c r="DJ55" s="78"/>
      <c r="DK55" s="79"/>
      <c r="DL55" s="75"/>
      <c r="DM55" s="79"/>
      <c r="DN55" s="78" t="s">
        <v>38</v>
      </c>
      <c r="DO55" s="78"/>
      <c r="DP55" s="79">
        <v>0</v>
      </c>
      <c r="DQ55" s="75">
        <v>0</v>
      </c>
      <c r="DR55" s="79"/>
      <c r="DS55" s="78" t="s">
        <v>38</v>
      </c>
      <c r="DT55" s="78"/>
      <c r="DU55" s="79">
        <v>0</v>
      </c>
      <c r="DV55" s="75">
        <v>0</v>
      </c>
      <c r="DW55" s="79"/>
      <c r="DX55" s="78" t="s">
        <v>38</v>
      </c>
      <c r="DY55" s="78"/>
      <c r="DZ55" s="79">
        <v>0</v>
      </c>
      <c r="EA55" s="75">
        <v>0</v>
      </c>
      <c r="EB55" s="79"/>
      <c r="EC55" s="78" t="s">
        <v>38</v>
      </c>
      <c r="ED55" s="78"/>
      <c r="EE55" s="79">
        <v>0</v>
      </c>
      <c r="EF55" s="75">
        <v>0</v>
      </c>
      <c r="EG55" s="79"/>
      <c r="EH55" s="78" t="s">
        <v>38</v>
      </c>
      <c r="EI55" s="78"/>
      <c r="EJ55" s="79">
        <v>0</v>
      </c>
      <c r="EK55" s="75">
        <v>0</v>
      </c>
      <c r="EL55" s="79"/>
      <c r="EM55" s="78" t="s">
        <v>38</v>
      </c>
      <c r="EN55" s="78"/>
      <c r="EO55" s="79">
        <v>0</v>
      </c>
      <c r="EP55" s="75">
        <v>0</v>
      </c>
      <c r="EQ55" s="79"/>
      <c r="ER55" s="78" t="s">
        <v>38</v>
      </c>
      <c r="ES55" s="78"/>
      <c r="ET55" s="79">
        <v>0</v>
      </c>
      <c r="EU55" s="75">
        <v>0</v>
      </c>
    </row>
    <row r="56" spans="1:151">
      <c r="A56" s="259"/>
      <c r="B56" s="226"/>
      <c r="C56" s="78" t="s">
        <v>39</v>
      </c>
      <c r="D56" s="77"/>
      <c r="E56" s="74"/>
      <c r="F56" s="75"/>
      <c r="G56" s="79">
        <v>0</v>
      </c>
      <c r="H56" s="78" t="s">
        <v>39</v>
      </c>
      <c r="I56" s="77"/>
      <c r="J56" s="79"/>
      <c r="K56" s="75"/>
      <c r="L56" s="79">
        <v>0</v>
      </c>
      <c r="M56" s="78" t="s">
        <v>39</v>
      </c>
      <c r="N56" s="77"/>
      <c r="O56" s="79"/>
      <c r="P56" s="75"/>
      <c r="Q56" s="79">
        <v>0</v>
      </c>
      <c r="R56" s="78" t="s">
        <v>39</v>
      </c>
      <c r="S56" s="77"/>
      <c r="T56" s="79"/>
      <c r="U56" s="75"/>
      <c r="V56" s="74">
        <v>0</v>
      </c>
      <c r="W56" s="78" t="s">
        <v>39</v>
      </c>
      <c r="X56" s="77"/>
      <c r="Y56" s="79"/>
      <c r="Z56" s="75"/>
      <c r="AA56" s="79">
        <v>0</v>
      </c>
      <c r="AB56" s="78" t="s">
        <v>39</v>
      </c>
      <c r="AC56" s="77"/>
      <c r="AD56" s="79"/>
      <c r="AE56" s="75"/>
      <c r="AF56" s="79">
        <v>0</v>
      </c>
      <c r="AG56" s="78" t="s">
        <v>39</v>
      </c>
      <c r="AH56" s="77"/>
      <c r="AI56" s="79"/>
      <c r="AJ56" s="75"/>
      <c r="AK56" s="79">
        <v>0</v>
      </c>
      <c r="AL56" s="78" t="s">
        <v>39</v>
      </c>
      <c r="AM56" s="77"/>
      <c r="AN56" s="79"/>
      <c r="AO56" s="75"/>
      <c r="AP56" s="79">
        <v>0</v>
      </c>
      <c r="AQ56" s="78" t="s">
        <v>39</v>
      </c>
      <c r="AR56" s="77"/>
      <c r="AS56" s="79"/>
      <c r="AT56" s="75"/>
      <c r="AU56" s="79">
        <v>0</v>
      </c>
      <c r="AV56" s="78" t="s">
        <v>39</v>
      </c>
      <c r="AW56" s="78"/>
      <c r="AX56" s="79">
        <v>0</v>
      </c>
      <c r="AY56" s="75">
        <v>0</v>
      </c>
      <c r="AZ56" s="80"/>
      <c r="BA56" s="78" t="s">
        <v>39</v>
      </c>
      <c r="BB56" s="78"/>
      <c r="BC56" s="79">
        <v>0</v>
      </c>
      <c r="BD56" s="75">
        <v>0</v>
      </c>
      <c r="BE56" s="80"/>
      <c r="BF56" s="78" t="s">
        <v>39</v>
      </c>
      <c r="BG56" s="78"/>
      <c r="BH56" s="79">
        <v>0</v>
      </c>
      <c r="BI56" s="75">
        <v>0</v>
      </c>
      <c r="BJ56" s="79"/>
      <c r="BK56" s="78" t="s">
        <v>38</v>
      </c>
      <c r="BL56" s="96" t="s">
        <v>591</v>
      </c>
      <c r="BM56" s="79">
        <v>169</v>
      </c>
      <c r="BN56" s="75">
        <v>200</v>
      </c>
      <c r="BO56" s="79"/>
      <c r="BP56" s="78" t="s">
        <v>39</v>
      </c>
      <c r="BQ56" s="77" t="s">
        <v>578</v>
      </c>
      <c r="BR56" s="79">
        <v>337</v>
      </c>
      <c r="BS56" s="75">
        <v>700</v>
      </c>
      <c r="BT56" s="79"/>
      <c r="BU56" s="78" t="s">
        <v>39</v>
      </c>
      <c r="BV56" s="77" t="s">
        <v>579</v>
      </c>
      <c r="BW56" s="79">
        <v>241</v>
      </c>
      <c r="BX56" s="75">
        <v>200</v>
      </c>
      <c r="BY56" s="79"/>
      <c r="BZ56" s="78" t="s">
        <v>39</v>
      </c>
      <c r="CA56" s="78" t="s">
        <v>580</v>
      </c>
      <c r="CB56" s="79">
        <v>243</v>
      </c>
      <c r="CC56" s="75">
        <v>500</v>
      </c>
      <c r="CD56" s="79"/>
      <c r="CE56" s="78" t="s">
        <v>39</v>
      </c>
      <c r="CF56" s="77" t="s">
        <v>581</v>
      </c>
      <c r="CG56" s="79">
        <v>344</v>
      </c>
      <c r="CH56" s="75">
        <v>800</v>
      </c>
      <c r="CI56" s="79"/>
      <c r="CJ56" s="78" t="s">
        <v>39</v>
      </c>
      <c r="CK56" s="77" t="s">
        <v>582</v>
      </c>
      <c r="CL56" s="79">
        <v>295</v>
      </c>
      <c r="CM56" s="75">
        <v>600</v>
      </c>
      <c r="CN56" s="79"/>
      <c r="CO56" s="78" t="s">
        <v>39</v>
      </c>
      <c r="CP56" s="77" t="s">
        <v>583</v>
      </c>
      <c r="CQ56" s="79">
        <v>224</v>
      </c>
      <c r="CR56" s="75">
        <v>500</v>
      </c>
      <c r="CS56" s="80"/>
      <c r="CT56" s="78" t="s">
        <v>39</v>
      </c>
      <c r="CU56" s="78" t="s">
        <v>592</v>
      </c>
      <c r="CV56" s="79">
        <v>96</v>
      </c>
      <c r="CW56" s="75">
        <v>200</v>
      </c>
      <c r="CX56" s="79"/>
      <c r="CY56" s="78" t="s">
        <v>39</v>
      </c>
      <c r="CZ56" s="78" t="s">
        <v>577</v>
      </c>
      <c r="DA56" s="79">
        <v>167</v>
      </c>
      <c r="DB56" s="79">
        <v>300</v>
      </c>
      <c r="DC56" s="79"/>
      <c r="DD56" s="78" t="s">
        <v>39</v>
      </c>
      <c r="DE56" s="78" t="s">
        <v>586</v>
      </c>
      <c r="DF56" s="79">
        <v>161</v>
      </c>
      <c r="DG56" s="75">
        <v>300</v>
      </c>
      <c r="DH56" s="79"/>
      <c r="DI56" s="78" t="s">
        <v>39</v>
      </c>
      <c r="DJ56" s="78" t="s">
        <v>587</v>
      </c>
      <c r="DK56" s="79">
        <v>196</v>
      </c>
      <c r="DL56" s="75">
        <v>400</v>
      </c>
      <c r="DM56" s="79"/>
      <c r="DN56" s="78" t="s">
        <v>39</v>
      </c>
      <c r="DO56" s="78" t="s">
        <v>588</v>
      </c>
      <c r="DP56" s="79">
        <v>337</v>
      </c>
      <c r="DQ56" s="75">
        <v>700</v>
      </c>
      <c r="DR56" s="79"/>
      <c r="DS56" s="78" t="s">
        <v>39</v>
      </c>
      <c r="DT56" s="78"/>
      <c r="DU56" s="79"/>
      <c r="DV56" s="75"/>
      <c r="DW56" s="79"/>
      <c r="DX56" s="78" t="s">
        <v>39</v>
      </c>
      <c r="DY56" s="78"/>
      <c r="DZ56" s="79"/>
      <c r="EA56" s="75"/>
      <c r="EB56" s="79"/>
      <c r="EC56" s="78" t="s">
        <v>39</v>
      </c>
      <c r="ED56" s="78"/>
      <c r="EE56" s="79"/>
      <c r="EF56" s="75"/>
      <c r="EG56" s="79"/>
      <c r="EH56" s="78" t="s">
        <v>96</v>
      </c>
      <c r="EI56" s="78" t="s">
        <v>592</v>
      </c>
      <c r="EJ56" s="79">
        <v>96</v>
      </c>
      <c r="EK56" s="75">
        <v>600</v>
      </c>
      <c r="EL56" s="79"/>
      <c r="EM56" s="78" t="s">
        <v>39</v>
      </c>
      <c r="EN56" s="78"/>
      <c r="EO56" s="79">
        <v>0</v>
      </c>
      <c r="EP56" s="75">
        <v>0</v>
      </c>
      <c r="EQ56" s="79"/>
      <c r="ER56" s="78" t="s">
        <v>39</v>
      </c>
      <c r="ES56" s="78"/>
      <c r="ET56" s="79">
        <v>0</v>
      </c>
      <c r="EU56" s="75">
        <v>0</v>
      </c>
    </row>
    <row r="57" spans="1:151">
      <c r="A57" s="226"/>
      <c r="B57" s="226"/>
      <c r="C57" s="80" t="s">
        <v>96</v>
      </c>
      <c r="D57" s="77"/>
      <c r="E57" s="74"/>
      <c r="F57" s="75"/>
      <c r="G57" s="79"/>
      <c r="H57" s="80" t="s">
        <v>39</v>
      </c>
      <c r="I57" s="77"/>
      <c r="J57" s="79">
        <v>0</v>
      </c>
      <c r="K57" s="75">
        <v>0</v>
      </c>
      <c r="L57" s="79"/>
      <c r="M57" s="80" t="s">
        <v>39</v>
      </c>
      <c r="N57" s="77"/>
      <c r="O57" s="79">
        <v>0</v>
      </c>
      <c r="P57" s="75">
        <v>0</v>
      </c>
      <c r="Q57" s="79"/>
      <c r="R57" s="80" t="s">
        <v>39</v>
      </c>
      <c r="S57" s="78"/>
      <c r="T57" s="79">
        <v>0</v>
      </c>
      <c r="U57" s="75">
        <v>0</v>
      </c>
      <c r="V57" s="79"/>
      <c r="W57" s="80" t="s">
        <v>39</v>
      </c>
      <c r="X57" s="77"/>
      <c r="Y57" s="79">
        <v>0</v>
      </c>
      <c r="Z57" s="75">
        <v>0</v>
      </c>
      <c r="AA57" s="79"/>
      <c r="AB57" s="80" t="s">
        <v>39</v>
      </c>
      <c r="AC57" s="77"/>
      <c r="AD57" s="79">
        <v>0</v>
      </c>
      <c r="AE57" s="75">
        <v>0</v>
      </c>
      <c r="AF57" s="79"/>
      <c r="AG57" s="80"/>
      <c r="AH57" s="77"/>
      <c r="AI57" s="79">
        <v>0</v>
      </c>
      <c r="AJ57" s="75">
        <v>0</v>
      </c>
      <c r="AK57" s="79"/>
      <c r="AL57" s="80"/>
      <c r="AM57" s="77"/>
      <c r="AN57" s="79">
        <v>0</v>
      </c>
      <c r="AO57" s="75">
        <v>0</v>
      </c>
      <c r="AP57" s="79"/>
      <c r="AQ57" s="80"/>
      <c r="AR57" s="77"/>
      <c r="AS57" s="79">
        <v>0</v>
      </c>
      <c r="AT57" s="75">
        <v>0</v>
      </c>
      <c r="AU57" s="79"/>
      <c r="AV57" s="80"/>
      <c r="AW57" s="78"/>
      <c r="AX57" s="79">
        <v>0</v>
      </c>
      <c r="AY57" s="75">
        <v>0</v>
      </c>
      <c r="AZ57" s="80"/>
      <c r="BA57" s="80"/>
      <c r="BB57" s="78"/>
      <c r="BC57" s="79">
        <v>0</v>
      </c>
      <c r="BD57" s="75">
        <v>0</v>
      </c>
      <c r="BE57" s="80"/>
      <c r="BF57" s="80"/>
      <c r="BG57" s="77"/>
      <c r="BH57" s="79"/>
      <c r="BI57" s="75"/>
      <c r="BJ57" s="79">
        <v>0</v>
      </c>
      <c r="BK57" s="80"/>
      <c r="BL57" s="96"/>
      <c r="BM57" s="79"/>
      <c r="BN57" s="75"/>
      <c r="BO57" s="79">
        <v>0</v>
      </c>
      <c r="BP57" s="80"/>
      <c r="BQ57" s="77"/>
      <c r="BR57" s="79"/>
      <c r="BS57" s="75"/>
      <c r="BT57" s="79">
        <v>0</v>
      </c>
      <c r="BU57" s="80"/>
      <c r="BV57" s="77"/>
      <c r="BW57" s="79"/>
      <c r="BX57" s="75"/>
      <c r="BY57" s="79">
        <v>0</v>
      </c>
      <c r="BZ57" s="80"/>
      <c r="CA57" s="77"/>
      <c r="CB57" s="79"/>
      <c r="CC57" s="75"/>
      <c r="CD57" s="79">
        <v>0</v>
      </c>
      <c r="CE57" s="80"/>
      <c r="CF57" s="8"/>
      <c r="CG57" s="8"/>
      <c r="CH57" s="8"/>
      <c r="CI57" s="79"/>
      <c r="CJ57" s="80"/>
      <c r="CK57" s="77"/>
      <c r="CL57" s="79"/>
      <c r="CM57" s="75"/>
      <c r="CN57" s="79"/>
      <c r="CO57" s="80"/>
      <c r="CP57" s="77"/>
      <c r="CQ57" s="79"/>
      <c r="CR57" s="75"/>
      <c r="CS57" s="79"/>
      <c r="CT57" s="80" t="s">
        <v>39</v>
      </c>
      <c r="CU57" s="78" t="s">
        <v>593</v>
      </c>
      <c r="CV57" s="79">
        <v>85</v>
      </c>
      <c r="CW57" s="75">
        <v>200</v>
      </c>
      <c r="CX57" s="79"/>
      <c r="CY57" s="80" t="s">
        <v>39</v>
      </c>
      <c r="CZ57" s="78" t="s">
        <v>585</v>
      </c>
      <c r="DA57" s="79">
        <v>196</v>
      </c>
      <c r="DB57" s="79">
        <v>400</v>
      </c>
      <c r="DC57" s="79"/>
      <c r="DD57" s="80" t="s">
        <v>39</v>
      </c>
      <c r="DE57" s="78"/>
      <c r="DF57" s="79"/>
      <c r="DG57" s="75"/>
      <c r="DH57" s="79">
        <v>0</v>
      </c>
      <c r="DI57" s="80" t="s">
        <v>39</v>
      </c>
      <c r="DJ57" s="78"/>
      <c r="DK57" s="79"/>
      <c r="DL57" s="75"/>
      <c r="DM57" s="79"/>
      <c r="DN57" s="80" t="s">
        <v>39</v>
      </c>
      <c r="DO57" s="78"/>
      <c r="DP57" s="79"/>
      <c r="DQ57" s="75"/>
      <c r="DR57" s="79"/>
      <c r="DS57" s="80" t="s">
        <v>39</v>
      </c>
      <c r="DT57" s="78" t="s">
        <v>589</v>
      </c>
      <c r="DU57" s="79">
        <v>456</v>
      </c>
      <c r="DV57" s="75">
        <v>800</v>
      </c>
      <c r="DW57" s="79"/>
      <c r="DX57" s="80" t="s">
        <v>39</v>
      </c>
      <c r="DY57" s="78" t="s">
        <v>590</v>
      </c>
      <c r="DZ57" s="79">
        <v>627</v>
      </c>
      <c r="EA57" s="75">
        <v>1300</v>
      </c>
      <c r="EB57" s="79"/>
      <c r="EC57" s="80" t="s">
        <v>39</v>
      </c>
      <c r="ED57" s="78"/>
      <c r="EE57" s="79">
        <v>0</v>
      </c>
      <c r="EF57" s="75">
        <v>0</v>
      </c>
      <c r="EG57" s="79"/>
      <c r="EH57" s="78" t="s">
        <v>96</v>
      </c>
      <c r="EI57" s="78" t="s">
        <v>593</v>
      </c>
      <c r="EJ57" s="79">
        <v>85</v>
      </c>
      <c r="EK57" s="75">
        <v>600</v>
      </c>
      <c r="EL57" s="79"/>
      <c r="EM57" s="80" t="s">
        <v>96</v>
      </c>
      <c r="EN57" s="78" t="s">
        <v>577</v>
      </c>
      <c r="EO57" s="79">
        <v>167</v>
      </c>
      <c r="EP57" s="75">
        <v>1100</v>
      </c>
      <c r="EQ57" s="79"/>
      <c r="ER57" s="80" t="s">
        <v>39</v>
      </c>
      <c r="ES57" s="78"/>
      <c r="ET57" s="79">
        <v>0</v>
      </c>
      <c r="EU57" s="75">
        <v>0</v>
      </c>
    </row>
    <row r="58" spans="1:151">
      <c r="A58" s="226"/>
      <c r="B58" s="226"/>
      <c r="C58" s="78" t="s">
        <v>96</v>
      </c>
      <c r="D58" s="239">
        <v>2526</v>
      </c>
      <c r="E58" s="334">
        <v>168</v>
      </c>
      <c r="F58" s="231">
        <v>800</v>
      </c>
      <c r="G58" s="79"/>
      <c r="H58" s="78" t="s">
        <v>96</v>
      </c>
      <c r="I58" s="85">
        <v>2526</v>
      </c>
      <c r="J58" s="79">
        <v>161</v>
      </c>
      <c r="K58" s="75">
        <v>1200</v>
      </c>
      <c r="L58" s="79"/>
      <c r="M58" s="78" t="s">
        <v>96</v>
      </c>
      <c r="N58" s="85">
        <v>2526</v>
      </c>
      <c r="O58" s="79">
        <v>196</v>
      </c>
      <c r="P58" s="75">
        <v>1400</v>
      </c>
      <c r="Q58" s="79"/>
      <c r="R58" s="78" t="s">
        <v>96</v>
      </c>
      <c r="S58" s="80">
        <v>2527</v>
      </c>
      <c r="T58" s="79">
        <v>337</v>
      </c>
      <c r="U58" s="75">
        <v>2200</v>
      </c>
      <c r="V58" s="79"/>
      <c r="W58" s="78" t="s">
        <v>96</v>
      </c>
      <c r="X58" s="85">
        <v>2527</v>
      </c>
      <c r="Y58" s="79">
        <v>456</v>
      </c>
      <c r="Z58" s="75">
        <v>2600</v>
      </c>
      <c r="AA58" s="79"/>
      <c r="AB58" s="78" t="s">
        <v>96</v>
      </c>
      <c r="AC58" s="85">
        <v>2527</v>
      </c>
      <c r="AD58" s="79">
        <v>627</v>
      </c>
      <c r="AE58" s="75">
        <v>4000</v>
      </c>
      <c r="AF58" s="79"/>
      <c r="AG58" s="78"/>
      <c r="AH58" s="85"/>
      <c r="AI58" s="79"/>
      <c r="AJ58" s="75"/>
      <c r="AK58" s="79"/>
      <c r="AL58" s="78"/>
      <c r="AM58" s="85"/>
      <c r="AN58" s="79">
        <v>0</v>
      </c>
      <c r="AO58" s="75">
        <v>0</v>
      </c>
      <c r="AP58" s="79"/>
      <c r="AQ58" s="78"/>
      <c r="AR58" s="85"/>
      <c r="AS58" s="79">
        <v>0</v>
      </c>
      <c r="AT58" s="75">
        <v>0</v>
      </c>
      <c r="AU58" s="79"/>
      <c r="AV58" s="78"/>
      <c r="AW58" s="80"/>
      <c r="AX58" s="79">
        <v>0</v>
      </c>
      <c r="AY58" s="75">
        <v>0</v>
      </c>
      <c r="AZ58" s="80"/>
      <c r="BA58" s="78"/>
      <c r="BB58" s="80"/>
      <c r="BC58" s="79">
        <v>0</v>
      </c>
      <c r="BD58" s="75">
        <v>0</v>
      </c>
      <c r="BE58" s="80"/>
      <c r="BF58" s="78"/>
      <c r="BG58" s="80"/>
      <c r="BH58" s="79">
        <v>0</v>
      </c>
      <c r="BI58" s="75">
        <v>0</v>
      </c>
      <c r="BJ58" s="79"/>
      <c r="BK58" s="78"/>
      <c r="BL58" s="96"/>
      <c r="BM58" s="79">
        <v>0</v>
      </c>
      <c r="BN58" s="75">
        <v>0</v>
      </c>
      <c r="BO58" s="79"/>
      <c r="BP58" s="78"/>
      <c r="BQ58" s="85"/>
      <c r="BR58" s="79">
        <v>0</v>
      </c>
      <c r="BS58" s="75">
        <v>0</v>
      </c>
      <c r="BT58" s="79"/>
      <c r="BU58" s="78"/>
      <c r="BV58" s="85"/>
      <c r="BW58" s="79">
        <v>0</v>
      </c>
      <c r="BX58" s="75">
        <v>0</v>
      </c>
      <c r="BY58" s="79"/>
      <c r="BZ58" s="78"/>
      <c r="CA58" s="80"/>
      <c r="CB58" s="79">
        <v>0</v>
      </c>
      <c r="CC58" s="75">
        <v>0</v>
      </c>
      <c r="CD58" s="79"/>
      <c r="CE58" s="80"/>
      <c r="CF58" s="32"/>
      <c r="CG58" s="76"/>
      <c r="CH58" s="90"/>
      <c r="CI58" s="79"/>
      <c r="CJ58" s="78"/>
      <c r="CK58" s="85"/>
      <c r="CL58" s="79"/>
      <c r="CM58" s="75"/>
      <c r="CN58" s="79"/>
      <c r="CO58" s="78"/>
      <c r="CP58" s="85"/>
      <c r="CQ58" s="79"/>
      <c r="CR58" s="75"/>
      <c r="CS58" s="79"/>
      <c r="CT58" s="80" t="s">
        <v>39</v>
      </c>
      <c r="CU58" s="18" t="s">
        <v>591</v>
      </c>
      <c r="CV58" s="79">
        <v>169</v>
      </c>
      <c r="CW58" s="75">
        <v>300</v>
      </c>
      <c r="CX58" s="79"/>
      <c r="CY58" s="78"/>
      <c r="CZ58" s="18"/>
      <c r="DA58" s="79"/>
      <c r="DB58" s="79"/>
      <c r="DC58" s="79"/>
      <c r="DD58" s="78" t="s">
        <v>96</v>
      </c>
      <c r="DE58" s="18" t="s">
        <v>578</v>
      </c>
      <c r="DF58" s="79">
        <v>337</v>
      </c>
      <c r="DG58" s="75">
        <v>2300</v>
      </c>
      <c r="DH58" s="79">
        <v>0</v>
      </c>
      <c r="DI58" s="78" t="s">
        <v>96</v>
      </c>
      <c r="DJ58" s="18" t="s">
        <v>579</v>
      </c>
      <c r="DK58" s="79">
        <v>241</v>
      </c>
      <c r="DL58" s="75">
        <v>1800</v>
      </c>
      <c r="DM58" s="79"/>
      <c r="DN58" s="78" t="s">
        <v>96</v>
      </c>
      <c r="DO58" s="18" t="s">
        <v>580</v>
      </c>
      <c r="DP58" s="79">
        <v>234</v>
      </c>
      <c r="DQ58" s="75">
        <v>1600</v>
      </c>
      <c r="DR58" s="79"/>
      <c r="DS58" s="78" t="s">
        <v>96</v>
      </c>
      <c r="DT58" s="18" t="s">
        <v>581</v>
      </c>
      <c r="DU58" s="79">
        <v>344</v>
      </c>
      <c r="DV58" s="75">
        <v>2400</v>
      </c>
      <c r="DW58" s="79">
        <v>0</v>
      </c>
      <c r="DX58" s="78" t="s">
        <v>96</v>
      </c>
      <c r="DY58" s="18" t="s">
        <v>582</v>
      </c>
      <c r="DZ58" s="79">
        <v>295</v>
      </c>
      <c r="EA58" s="75">
        <v>2100</v>
      </c>
      <c r="EB58" s="79"/>
      <c r="EC58" s="78" t="s">
        <v>96</v>
      </c>
      <c r="ED58" s="18" t="s">
        <v>583</v>
      </c>
      <c r="EE58" s="79">
        <v>224</v>
      </c>
      <c r="EF58" s="75">
        <v>1600</v>
      </c>
      <c r="EG58" s="79"/>
      <c r="EH58" s="78" t="s">
        <v>96</v>
      </c>
      <c r="EI58" s="18" t="s">
        <v>591</v>
      </c>
      <c r="EJ58" s="79">
        <v>169</v>
      </c>
      <c r="EK58" s="75">
        <v>1100</v>
      </c>
      <c r="EL58" s="79"/>
      <c r="EM58" s="80" t="s">
        <v>96</v>
      </c>
      <c r="EN58" s="18" t="s">
        <v>585</v>
      </c>
      <c r="EO58" s="79">
        <v>196</v>
      </c>
      <c r="EP58" s="75">
        <v>1400</v>
      </c>
      <c r="EQ58" s="79"/>
      <c r="ER58" s="78" t="s">
        <v>96</v>
      </c>
      <c r="ES58" s="18" t="s">
        <v>586</v>
      </c>
      <c r="ET58" s="79">
        <v>161</v>
      </c>
      <c r="EU58" s="75">
        <v>1200</v>
      </c>
    </row>
    <row r="59" spans="1:151" ht="21.75" thickBot="1">
      <c r="A59" s="261"/>
      <c r="B59" s="262" t="s">
        <v>43</v>
      </c>
      <c r="C59" s="84"/>
      <c r="D59" s="106"/>
      <c r="E59" s="81">
        <f>SUM(E57:E58)</f>
        <v>168</v>
      </c>
      <c r="F59" s="81">
        <f>SUM(F57:F58)</f>
        <v>800</v>
      </c>
      <c r="G59" s="84"/>
      <c r="H59" s="84"/>
      <c r="I59" s="84"/>
      <c r="J59" s="81">
        <f>SUM(J57:J58)</f>
        <v>161</v>
      </c>
      <c r="K59" s="81">
        <f>SUM(K57:K58)</f>
        <v>1200</v>
      </c>
      <c r="L59" s="57"/>
      <c r="M59" s="84"/>
      <c r="N59" s="84"/>
      <c r="O59" s="81">
        <f>SUM(O57:O58)</f>
        <v>196</v>
      </c>
      <c r="P59" s="81">
        <f>SUM(P57:P58)</f>
        <v>1400</v>
      </c>
      <c r="Q59" s="84"/>
      <c r="R59" s="84"/>
      <c r="S59" s="84"/>
      <c r="T59" s="81">
        <f>SUM(T57:T58)</f>
        <v>337</v>
      </c>
      <c r="U59" s="81">
        <f>SUM(U57:U58)</f>
        <v>2200</v>
      </c>
      <c r="V59" s="84"/>
      <c r="W59" s="84"/>
      <c r="X59" s="84"/>
      <c r="Y59" s="81">
        <f>SUM(Y57:Y58)</f>
        <v>456</v>
      </c>
      <c r="Z59" s="81">
        <f>SUM(Z57:Z58)</f>
        <v>2600</v>
      </c>
      <c r="AA59" s="84"/>
      <c r="AB59" s="84"/>
      <c r="AC59" s="84"/>
      <c r="AD59" s="81">
        <f>SUM(AD57:AD58)</f>
        <v>627</v>
      </c>
      <c r="AE59" s="81">
        <f>SUM(AE57:AE58)</f>
        <v>4000</v>
      </c>
      <c r="AF59" s="84"/>
      <c r="AG59" s="84"/>
      <c r="AH59" s="84"/>
      <c r="AI59" s="81">
        <f>SUM(AI55:AI58)</f>
        <v>337</v>
      </c>
      <c r="AJ59" s="81">
        <f>SUM(AJ55:AJ58)</f>
        <v>400</v>
      </c>
      <c r="AK59" s="84"/>
      <c r="AL59" s="84"/>
      <c r="AM59" s="84"/>
      <c r="AN59" s="81">
        <f>SUM(AN55:AN57)</f>
        <v>241</v>
      </c>
      <c r="AO59" s="81">
        <f>SUM(AO55:AO57)</f>
        <v>300</v>
      </c>
      <c r="AP59" s="84"/>
      <c r="AQ59" s="84"/>
      <c r="AR59" s="84"/>
      <c r="AS59" s="81">
        <f>SUM(AS55:AS57)</f>
        <v>234</v>
      </c>
      <c r="AT59" s="81">
        <f>SUM(AT55:AT57)</f>
        <v>300</v>
      </c>
      <c r="AU59" s="84"/>
      <c r="AV59" s="84"/>
      <c r="AW59" s="84"/>
      <c r="AX59" s="81">
        <f>SUM(AX55:AX58)</f>
        <v>344</v>
      </c>
      <c r="AY59" s="81">
        <f>SUM(AY55:AY58)</f>
        <v>400</v>
      </c>
      <c r="AZ59" s="84"/>
      <c r="BA59" s="84"/>
      <c r="BB59" s="84"/>
      <c r="BC59" s="81">
        <f>SUM(BC55:BC58)</f>
        <v>295</v>
      </c>
      <c r="BD59" s="81">
        <f>SUM(BD55:BD58)</f>
        <v>400</v>
      </c>
      <c r="BE59" s="84"/>
      <c r="BF59" s="84"/>
      <c r="BG59" s="84"/>
      <c r="BH59" s="81">
        <f>SUM(BH55:BH58)</f>
        <v>224</v>
      </c>
      <c r="BI59" s="81">
        <f>SUM(BI55:BI58)</f>
        <v>300</v>
      </c>
      <c r="BJ59" s="84"/>
      <c r="BK59" s="84"/>
      <c r="BL59" s="84"/>
      <c r="BM59" s="81">
        <f>SUM(BM54:BM57)</f>
        <v>350</v>
      </c>
      <c r="BN59" s="81">
        <f>SUM(BN54:BN56)</f>
        <v>400</v>
      </c>
      <c r="BO59" s="84"/>
      <c r="BP59" s="84"/>
      <c r="BQ59" s="84"/>
      <c r="BR59" s="81">
        <f>SUM(BR54:BR57)</f>
        <v>700</v>
      </c>
      <c r="BS59" s="81">
        <f>SUM(BS54:BS57)</f>
        <v>1100</v>
      </c>
      <c r="BT59" s="84"/>
      <c r="BU59" s="84"/>
      <c r="BV59" s="84"/>
      <c r="BW59" s="81">
        <f>SUM(BW55:BW56)</f>
        <v>402</v>
      </c>
      <c r="BX59" s="81">
        <f>SUM(BX55:BX56)</f>
        <v>700</v>
      </c>
      <c r="BY59" s="84"/>
      <c r="BZ59" s="84"/>
      <c r="CA59" s="84"/>
      <c r="CB59" s="81">
        <f>SUM(CB55:CB56)</f>
        <v>439</v>
      </c>
      <c r="CC59" s="81">
        <f>SUM(CC55:CC56)</f>
        <v>700</v>
      </c>
      <c r="CD59" s="84"/>
      <c r="CE59" s="84"/>
      <c r="CF59" s="84"/>
      <c r="CG59" s="81">
        <f>SUM(CG55:CG58)</f>
        <v>681</v>
      </c>
      <c r="CH59" s="81">
        <f>SUM(CH55:CH58)</f>
        <v>1200</v>
      </c>
      <c r="CI59" s="84"/>
      <c r="CJ59" s="84"/>
      <c r="CK59" s="84"/>
      <c r="CL59" s="81">
        <f>SUM(CL55:CL56)</f>
        <v>751</v>
      </c>
      <c r="CM59" s="81">
        <f>SUM(CM55:CM56)</f>
        <v>1100</v>
      </c>
      <c r="CN59" s="84"/>
      <c r="CO59" s="84"/>
      <c r="CP59" s="84"/>
      <c r="CQ59" s="81">
        <f>SUM(CQ55:CQ58)</f>
        <v>851</v>
      </c>
      <c r="CR59" s="81">
        <f>SUM(CR55:CR58)</f>
        <v>1200</v>
      </c>
      <c r="CS59" s="84"/>
      <c r="CT59" s="84"/>
      <c r="CU59" s="84"/>
      <c r="CV59" s="81">
        <f>SUM(CV55:CV58)</f>
        <v>350</v>
      </c>
      <c r="CW59" s="81">
        <f>SUM(CW55:CW58)</f>
        <v>700</v>
      </c>
      <c r="CX59" s="84"/>
      <c r="CY59" s="84"/>
      <c r="CZ59" s="84"/>
      <c r="DA59" s="81">
        <f>SUM(DA55:DA58)</f>
        <v>363</v>
      </c>
      <c r="DB59" s="81">
        <f>SUM(DB55:DB58)</f>
        <v>700</v>
      </c>
      <c r="DC59" s="84"/>
      <c r="DD59" s="84"/>
      <c r="DE59" s="84"/>
      <c r="DF59" s="81">
        <f>SUM(DF56:DF58)</f>
        <v>498</v>
      </c>
      <c r="DG59" s="81">
        <f>SUM(DG56:DG58)</f>
        <v>2600</v>
      </c>
      <c r="DH59" s="84"/>
      <c r="DI59" s="84"/>
      <c r="DJ59" s="355"/>
      <c r="DK59" s="238">
        <f>SUM(DK56:DK58)</f>
        <v>437</v>
      </c>
      <c r="DL59" s="238">
        <f>SUM(DL56:DL58)</f>
        <v>2200</v>
      </c>
      <c r="DM59" s="34"/>
      <c r="DN59" s="84"/>
      <c r="DO59" s="84"/>
      <c r="DP59" s="81">
        <f>SUM(DP56:DP58)</f>
        <v>571</v>
      </c>
      <c r="DQ59" s="81">
        <f>SUM(DQ56:DQ58)</f>
        <v>2300</v>
      </c>
      <c r="DR59" s="81"/>
      <c r="DS59" s="84"/>
      <c r="DT59" s="84"/>
      <c r="DU59" s="81">
        <f>SUM(DU57:DU58)</f>
        <v>800</v>
      </c>
      <c r="DV59" s="81">
        <f>SUM(DV57:DV58)</f>
        <v>3200</v>
      </c>
      <c r="DW59" s="84"/>
      <c r="DX59" s="84"/>
      <c r="DY59" s="84"/>
      <c r="DZ59" s="81">
        <f>SUM(DZ57:DZ58)</f>
        <v>922</v>
      </c>
      <c r="EA59" s="81">
        <f>SUM(EA57:EA58)</f>
        <v>3400</v>
      </c>
      <c r="EB59" s="84"/>
      <c r="EC59" s="84"/>
      <c r="ED59" s="84"/>
      <c r="EE59" s="81">
        <f>SUM(EE57:EE58)</f>
        <v>224</v>
      </c>
      <c r="EF59" s="81">
        <f>SUM(EF57:EF58)</f>
        <v>1600</v>
      </c>
      <c r="EG59" s="84"/>
      <c r="EH59" s="84"/>
      <c r="EI59" s="84"/>
      <c r="EJ59" s="81">
        <f>SUM(EJ56:EJ58)</f>
        <v>350</v>
      </c>
      <c r="EK59" s="81">
        <f>SUM(EK56:EK58)</f>
        <v>2300</v>
      </c>
      <c r="EL59" s="84"/>
      <c r="EM59" s="84"/>
      <c r="EN59" s="84"/>
      <c r="EO59" s="81">
        <f>SUM(EO57:EO58)</f>
        <v>363</v>
      </c>
      <c r="EP59" s="81">
        <f>SUM(EP57:EP58)</f>
        <v>2500</v>
      </c>
      <c r="EQ59" s="84"/>
      <c r="ER59" s="84"/>
      <c r="ES59" s="84"/>
      <c r="ET59" s="81">
        <f>SUM(ET54:ET58)</f>
        <v>161</v>
      </c>
      <c r="EU59" s="81">
        <f>SUM(EU54:EU58)</f>
        <v>1200</v>
      </c>
    </row>
    <row r="60" spans="1:151">
      <c r="A60" s="259">
        <v>10</v>
      </c>
      <c r="B60" s="271" t="s">
        <v>92</v>
      </c>
      <c r="C60" s="80" t="s">
        <v>80</v>
      </c>
      <c r="D60" s="77"/>
      <c r="E60" s="74">
        <v>0</v>
      </c>
      <c r="F60" s="75">
        <v>0</v>
      </c>
      <c r="G60" s="80"/>
      <c r="H60" s="80" t="s">
        <v>80</v>
      </c>
      <c r="I60" s="78"/>
      <c r="J60" s="79">
        <v>0</v>
      </c>
      <c r="K60" s="75">
        <v>0</v>
      </c>
      <c r="L60" s="109"/>
      <c r="M60" s="80" t="s">
        <v>80</v>
      </c>
      <c r="N60" s="78"/>
      <c r="O60" s="79">
        <v>0</v>
      </c>
      <c r="P60" s="75">
        <v>0</v>
      </c>
      <c r="Q60" s="80"/>
      <c r="R60" s="80" t="s">
        <v>80</v>
      </c>
      <c r="S60" s="78"/>
      <c r="T60" s="79">
        <v>0</v>
      </c>
      <c r="U60" s="75">
        <v>0</v>
      </c>
      <c r="V60" s="80"/>
      <c r="W60" s="80" t="s">
        <v>80</v>
      </c>
      <c r="X60" s="78"/>
      <c r="Y60" s="79">
        <v>0</v>
      </c>
      <c r="Z60" s="75">
        <v>0</v>
      </c>
      <c r="AA60" s="80"/>
      <c r="AB60" s="80" t="s">
        <v>80</v>
      </c>
      <c r="AC60" s="356"/>
      <c r="AD60" s="79"/>
      <c r="AE60" s="75">
        <v>0</v>
      </c>
      <c r="AF60" s="80"/>
      <c r="AG60" s="80" t="s">
        <v>80</v>
      </c>
      <c r="AH60" s="356"/>
      <c r="AI60" s="79"/>
      <c r="AJ60" s="75"/>
      <c r="AK60" s="80"/>
      <c r="AL60" s="80" t="s">
        <v>80</v>
      </c>
      <c r="AM60" s="356"/>
      <c r="AN60" s="79"/>
      <c r="AO60" s="75"/>
      <c r="AP60" s="80"/>
      <c r="AQ60" s="80" t="s">
        <v>80</v>
      </c>
      <c r="AR60" s="356"/>
      <c r="AS60" s="79"/>
      <c r="AT60" s="75"/>
      <c r="AU60" s="80"/>
      <c r="AV60" s="80" t="s">
        <v>80</v>
      </c>
      <c r="AW60" s="356"/>
      <c r="AX60" s="79"/>
      <c r="AY60" s="75"/>
      <c r="AZ60" s="80"/>
      <c r="BA60" s="80" t="s">
        <v>80</v>
      </c>
      <c r="BB60" s="356"/>
      <c r="BC60" s="79"/>
      <c r="BD60" s="75"/>
      <c r="BE60" s="80"/>
      <c r="BF60" s="80" t="s">
        <v>80</v>
      </c>
      <c r="BG60" s="356"/>
      <c r="BH60" s="79"/>
      <c r="BI60" s="75"/>
      <c r="BJ60" s="80"/>
      <c r="BK60" s="80" t="s">
        <v>80</v>
      </c>
      <c r="BL60" s="356"/>
      <c r="BM60" s="79"/>
      <c r="BN60" s="75"/>
      <c r="BO60" s="80"/>
      <c r="BP60" s="80" t="s">
        <v>80</v>
      </c>
      <c r="BQ60" s="356"/>
      <c r="BR60" s="79"/>
      <c r="BS60" s="75"/>
      <c r="BT60" s="80"/>
      <c r="BU60" s="80" t="s">
        <v>80</v>
      </c>
      <c r="BV60" s="356"/>
      <c r="BW60" s="79"/>
      <c r="BX60" s="75"/>
      <c r="BY60" s="80"/>
      <c r="BZ60" s="80" t="s">
        <v>80</v>
      </c>
      <c r="CA60" s="356"/>
      <c r="CB60" s="79"/>
      <c r="CC60" s="75"/>
      <c r="CD60" s="80"/>
      <c r="CE60" s="80" t="s">
        <v>80</v>
      </c>
      <c r="CF60" s="356"/>
      <c r="CG60" s="79"/>
      <c r="CH60" s="75"/>
      <c r="CI60" s="80"/>
      <c r="CJ60" s="80" t="s">
        <v>80</v>
      </c>
      <c r="CK60" s="356"/>
      <c r="CL60" s="79"/>
      <c r="CM60" s="75"/>
      <c r="CN60" s="80"/>
      <c r="CO60" s="80" t="s">
        <v>80</v>
      </c>
      <c r="CP60" s="17"/>
      <c r="CQ60" s="79"/>
      <c r="CR60" s="75"/>
      <c r="CS60" s="80"/>
      <c r="CT60" s="80" t="s">
        <v>80</v>
      </c>
      <c r="CU60" s="356"/>
      <c r="CV60" s="79"/>
      <c r="CW60" s="75"/>
      <c r="CX60" s="80"/>
      <c r="CY60" s="80" t="s">
        <v>80</v>
      </c>
      <c r="CZ60" s="356"/>
      <c r="DA60" s="79"/>
      <c r="DB60" s="75"/>
      <c r="DC60" s="80"/>
      <c r="DD60" s="80" t="s">
        <v>80</v>
      </c>
      <c r="DE60" s="78"/>
      <c r="DF60" s="79"/>
      <c r="DG60" s="75">
        <v>0</v>
      </c>
      <c r="DH60" s="80"/>
      <c r="DI60" s="80" t="s">
        <v>80</v>
      </c>
      <c r="DJ60" s="78"/>
      <c r="DK60" s="79"/>
      <c r="DL60" s="75"/>
      <c r="DM60" s="80"/>
      <c r="DN60" s="80" t="s">
        <v>80</v>
      </c>
      <c r="DO60" s="78"/>
      <c r="DP60" s="79"/>
      <c r="DQ60" s="75"/>
      <c r="DR60" s="80"/>
      <c r="DS60" s="80" t="s">
        <v>80</v>
      </c>
      <c r="DT60" s="78"/>
      <c r="DU60" s="79"/>
      <c r="DV60" s="75"/>
      <c r="DW60" s="80"/>
      <c r="DX60" s="80" t="s">
        <v>80</v>
      </c>
      <c r="DY60" s="78"/>
      <c r="DZ60" s="79">
        <v>0</v>
      </c>
      <c r="EA60" s="75">
        <v>0</v>
      </c>
      <c r="EB60" s="80"/>
      <c r="EC60" s="80" t="s">
        <v>80</v>
      </c>
      <c r="ED60" s="78"/>
      <c r="EE60" s="79">
        <v>0</v>
      </c>
      <c r="EF60" s="75">
        <v>0</v>
      </c>
      <c r="EG60" s="80"/>
      <c r="EH60" s="80" t="s">
        <v>80</v>
      </c>
      <c r="EI60" s="78"/>
      <c r="EJ60" s="79">
        <v>0</v>
      </c>
      <c r="EK60" s="75">
        <v>0</v>
      </c>
      <c r="EL60" s="80"/>
      <c r="EM60" s="80" t="s">
        <v>80</v>
      </c>
      <c r="EN60" s="78"/>
      <c r="EO60" s="79">
        <v>0</v>
      </c>
      <c r="EP60" s="75">
        <v>0</v>
      </c>
      <c r="EQ60" s="80"/>
      <c r="ER60" s="80" t="s">
        <v>80</v>
      </c>
      <c r="ES60" s="78"/>
      <c r="ET60" s="79">
        <v>0</v>
      </c>
      <c r="EU60" s="75">
        <v>0</v>
      </c>
    </row>
    <row r="61" spans="1:151">
      <c r="A61" s="226"/>
      <c r="B61" s="227"/>
      <c r="C61" s="80" t="s">
        <v>80</v>
      </c>
      <c r="D61" s="237"/>
      <c r="E61" s="334"/>
      <c r="F61" s="231"/>
      <c r="G61" s="80"/>
      <c r="H61" s="80" t="s">
        <v>80</v>
      </c>
      <c r="I61" s="78"/>
      <c r="J61" s="79">
        <v>0</v>
      </c>
      <c r="K61" s="75">
        <v>0</v>
      </c>
      <c r="L61" s="109"/>
      <c r="M61" s="80" t="s">
        <v>80</v>
      </c>
      <c r="N61" s="78"/>
      <c r="O61" s="79">
        <v>0</v>
      </c>
      <c r="P61" s="75">
        <v>0</v>
      </c>
      <c r="Q61" s="80"/>
      <c r="R61" s="80" t="s">
        <v>80</v>
      </c>
      <c r="S61" s="78"/>
      <c r="T61" s="79">
        <v>0</v>
      </c>
      <c r="U61" s="75">
        <v>0</v>
      </c>
      <c r="V61" s="80"/>
      <c r="W61" s="80" t="s">
        <v>80</v>
      </c>
      <c r="X61" s="78"/>
      <c r="Y61" s="79">
        <v>0</v>
      </c>
      <c r="Z61" s="75">
        <v>0</v>
      </c>
      <c r="AA61" s="80"/>
      <c r="AB61" s="80" t="s">
        <v>80</v>
      </c>
      <c r="AC61" s="78"/>
      <c r="AD61" s="79">
        <v>0</v>
      </c>
      <c r="AE61" s="75">
        <v>0</v>
      </c>
      <c r="AF61" s="80"/>
      <c r="AG61" s="80" t="s">
        <v>80</v>
      </c>
      <c r="AH61" s="78"/>
      <c r="AI61" s="79"/>
      <c r="AJ61" s="75"/>
      <c r="AK61" s="80"/>
      <c r="AL61" s="80" t="s">
        <v>80</v>
      </c>
      <c r="AM61" s="78" t="s">
        <v>594</v>
      </c>
      <c r="AN61" s="79">
        <v>201</v>
      </c>
      <c r="AO61" s="75">
        <v>500</v>
      </c>
      <c r="AP61" s="80"/>
      <c r="AQ61" s="80" t="s">
        <v>80</v>
      </c>
      <c r="AR61" s="78" t="s">
        <v>595</v>
      </c>
      <c r="AS61" s="79">
        <v>375</v>
      </c>
      <c r="AT61" s="75">
        <v>800</v>
      </c>
      <c r="AU61" s="80"/>
      <c r="AV61" s="80" t="s">
        <v>80</v>
      </c>
      <c r="AW61" s="78" t="s">
        <v>596</v>
      </c>
      <c r="AX61" s="94">
        <v>353</v>
      </c>
      <c r="AY61" s="94">
        <v>800</v>
      </c>
      <c r="AZ61" s="80"/>
      <c r="BA61" s="80" t="s">
        <v>80</v>
      </c>
      <c r="BB61" s="356"/>
      <c r="BC61" s="79"/>
      <c r="BD61" s="75"/>
      <c r="BE61" s="80"/>
      <c r="BF61" s="80" t="s">
        <v>80</v>
      </c>
      <c r="BG61" s="356" t="s">
        <v>597</v>
      </c>
      <c r="BH61" s="79">
        <v>318</v>
      </c>
      <c r="BI61" s="75">
        <v>800</v>
      </c>
      <c r="BJ61" s="80"/>
      <c r="BK61" s="80" t="s">
        <v>80</v>
      </c>
      <c r="BL61" s="356" t="s">
        <v>598</v>
      </c>
      <c r="BM61" s="79">
        <v>331</v>
      </c>
      <c r="BN61" s="75">
        <v>600</v>
      </c>
      <c r="BO61" s="80"/>
      <c r="BP61" s="80" t="s">
        <v>80</v>
      </c>
      <c r="BQ61" s="356" t="s">
        <v>599</v>
      </c>
      <c r="BR61" s="79">
        <v>335</v>
      </c>
      <c r="BS61" s="75">
        <v>600</v>
      </c>
      <c r="BT61" s="80"/>
      <c r="BU61" s="80" t="s">
        <v>80</v>
      </c>
      <c r="BV61" s="357" t="s">
        <v>600</v>
      </c>
      <c r="BW61" s="79">
        <v>323</v>
      </c>
      <c r="BX61" s="75">
        <v>600</v>
      </c>
      <c r="BY61" s="80"/>
      <c r="BZ61" s="80" t="s">
        <v>80</v>
      </c>
      <c r="CA61" s="357" t="s">
        <v>601</v>
      </c>
      <c r="CB61" s="79">
        <v>315</v>
      </c>
      <c r="CC61" s="75">
        <v>600</v>
      </c>
      <c r="CD61" s="80"/>
      <c r="CE61" s="80" t="s">
        <v>80</v>
      </c>
      <c r="CF61" s="357" t="s">
        <v>602</v>
      </c>
      <c r="CG61" s="79">
        <v>321</v>
      </c>
      <c r="CH61" s="75">
        <v>600</v>
      </c>
      <c r="CI61" s="80"/>
      <c r="CJ61" s="80" t="s">
        <v>80</v>
      </c>
      <c r="CK61" s="357" t="s">
        <v>603</v>
      </c>
      <c r="CL61" s="79">
        <v>315</v>
      </c>
      <c r="CM61" s="75">
        <v>600</v>
      </c>
      <c r="CN61" s="80"/>
      <c r="CO61" s="80" t="s">
        <v>80</v>
      </c>
      <c r="CP61" s="356" t="s">
        <v>604</v>
      </c>
      <c r="CQ61" s="79">
        <v>306</v>
      </c>
      <c r="CR61" s="75">
        <v>600</v>
      </c>
      <c r="CS61" s="80"/>
      <c r="CT61" s="80" t="s">
        <v>80</v>
      </c>
      <c r="CU61" s="356" t="s">
        <v>605</v>
      </c>
      <c r="CV61" s="79">
        <v>339</v>
      </c>
      <c r="CW61" s="75">
        <v>600</v>
      </c>
      <c r="CX61" s="80"/>
      <c r="CY61" s="80" t="s">
        <v>80</v>
      </c>
      <c r="CZ61" s="356" t="s">
        <v>606</v>
      </c>
      <c r="DA61" s="79">
        <v>330</v>
      </c>
      <c r="DB61" s="75">
        <v>600</v>
      </c>
      <c r="DC61" s="80"/>
      <c r="DD61" s="80" t="s">
        <v>80</v>
      </c>
      <c r="DE61" s="78" t="s">
        <v>607</v>
      </c>
      <c r="DF61" s="79">
        <v>294</v>
      </c>
      <c r="DG61" s="75">
        <v>600</v>
      </c>
      <c r="DH61" s="80"/>
      <c r="DI61" s="80" t="s">
        <v>80</v>
      </c>
      <c r="DJ61" s="78" t="s">
        <v>608</v>
      </c>
      <c r="DK61" s="79">
        <v>305</v>
      </c>
      <c r="DL61" s="75">
        <v>600</v>
      </c>
      <c r="DM61" s="80"/>
      <c r="DN61" s="80" t="s">
        <v>80</v>
      </c>
      <c r="DO61" s="78" t="s">
        <v>609</v>
      </c>
      <c r="DP61" s="79">
        <v>326</v>
      </c>
      <c r="DQ61" s="75">
        <v>600</v>
      </c>
      <c r="DR61" s="80"/>
      <c r="DS61" s="80" t="s">
        <v>80</v>
      </c>
      <c r="DT61" s="78" t="s">
        <v>610</v>
      </c>
      <c r="DU61" s="79">
        <v>346</v>
      </c>
      <c r="DV61" s="75">
        <v>600</v>
      </c>
      <c r="DW61" s="80"/>
      <c r="DX61" s="80" t="s">
        <v>80</v>
      </c>
      <c r="DY61" s="78" t="s">
        <v>611</v>
      </c>
      <c r="DZ61" s="79">
        <v>338</v>
      </c>
      <c r="EA61" s="75">
        <v>600</v>
      </c>
      <c r="EB61" s="80"/>
      <c r="EC61" s="80" t="s">
        <v>80</v>
      </c>
      <c r="ED61" s="78" t="s">
        <v>612</v>
      </c>
      <c r="EE61" s="79">
        <v>333</v>
      </c>
      <c r="EF61" s="75">
        <v>600</v>
      </c>
      <c r="EG61" s="80"/>
      <c r="EH61" s="80" t="s">
        <v>80</v>
      </c>
      <c r="EI61" s="78" t="s">
        <v>613</v>
      </c>
      <c r="EJ61" s="79">
        <v>331</v>
      </c>
      <c r="EK61" s="75">
        <v>600</v>
      </c>
      <c r="EL61" s="80"/>
      <c r="EM61" s="80" t="s">
        <v>80</v>
      </c>
      <c r="EN61" s="78" t="s">
        <v>614</v>
      </c>
      <c r="EO61" s="79">
        <v>318</v>
      </c>
      <c r="EP61" s="75">
        <v>600</v>
      </c>
      <c r="EQ61" s="80"/>
      <c r="ER61" s="80" t="s">
        <v>80</v>
      </c>
      <c r="ES61" s="78" t="s">
        <v>615</v>
      </c>
      <c r="ET61" s="79">
        <v>317</v>
      </c>
      <c r="EU61" s="75">
        <v>600</v>
      </c>
    </row>
    <row r="62" spans="1:151">
      <c r="A62" s="259"/>
      <c r="B62" s="226"/>
      <c r="C62" s="80" t="s">
        <v>91</v>
      </c>
      <c r="D62" s="237"/>
      <c r="E62" s="334">
        <v>0</v>
      </c>
      <c r="F62" s="231">
        <v>0</v>
      </c>
      <c r="G62" s="80"/>
      <c r="H62" s="80" t="s">
        <v>91</v>
      </c>
      <c r="I62" s="78"/>
      <c r="J62" s="79">
        <v>0</v>
      </c>
      <c r="K62" s="75">
        <v>0</v>
      </c>
      <c r="L62" s="109"/>
      <c r="M62" s="80" t="s">
        <v>91</v>
      </c>
      <c r="N62" s="78"/>
      <c r="O62" s="79">
        <v>0</v>
      </c>
      <c r="P62" s="75">
        <v>0</v>
      </c>
      <c r="Q62" s="80"/>
      <c r="R62" s="80" t="s">
        <v>91</v>
      </c>
      <c r="S62" s="78"/>
      <c r="T62" s="79">
        <v>0</v>
      </c>
      <c r="U62" s="75">
        <v>0</v>
      </c>
      <c r="V62" s="80"/>
      <c r="W62" s="80" t="s">
        <v>91</v>
      </c>
      <c r="X62" s="78"/>
      <c r="Y62" s="79">
        <v>0</v>
      </c>
      <c r="Z62" s="75">
        <v>0</v>
      </c>
      <c r="AA62" s="80"/>
      <c r="AB62" s="80" t="s">
        <v>91</v>
      </c>
      <c r="AC62" s="78"/>
      <c r="AD62" s="79">
        <v>0</v>
      </c>
      <c r="AE62" s="75">
        <v>0</v>
      </c>
      <c r="AF62" s="80"/>
      <c r="AG62" s="80" t="s">
        <v>91</v>
      </c>
      <c r="AH62" s="78"/>
      <c r="AI62" s="79"/>
      <c r="AJ62" s="75"/>
      <c r="AK62" s="80"/>
      <c r="AL62" s="80" t="s">
        <v>91</v>
      </c>
      <c r="AM62" s="78"/>
      <c r="AN62" s="79"/>
      <c r="AO62" s="75"/>
      <c r="AP62" s="80"/>
      <c r="AQ62" s="80" t="s">
        <v>91</v>
      </c>
      <c r="AR62" s="78"/>
      <c r="AS62" s="79"/>
      <c r="AT62" s="75"/>
      <c r="AU62" s="80"/>
      <c r="AV62" s="80" t="s">
        <v>91</v>
      </c>
      <c r="AW62" s="78"/>
      <c r="AX62" s="79"/>
      <c r="AY62" s="75"/>
      <c r="AZ62" s="80"/>
      <c r="BA62" s="80" t="s">
        <v>91</v>
      </c>
      <c r="BB62" s="356"/>
      <c r="BC62" s="79"/>
      <c r="BD62" s="75"/>
      <c r="BE62" s="80"/>
      <c r="BF62" s="80" t="s">
        <v>91</v>
      </c>
      <c r="BG62" s="356"/>
      <c r="BH62" s="79"/>
      <c r="BI62" s="75"/>
      <c r="BJ62" s="80"/>
      <c r="BK62" s="80" t="s">
        <v>91</v>
      </c>
      <c r="BL62" s="356"/>
      <c r="BM62" s="79"/>
      <c r="BN62" s="75"/>
      <c r="BO62" s="80"/>
      <c r="BP62" s="80" t="s">
        <v>91</v>
      </c>
      <c r="BQ62" s="356"/>
      <c r="BR62" s="79"/>
      <c r="BS62" s="75"/>
      <c r="BT62" s="80"/>
      <c r="BU62" s="80" t="s">
        <v>91</v>
      </c>
      <c r="BV62" s="357" t="s">
        <v>594</v>
      </c>
      <c r="BW62" s="79">
        <v>201</v>
      </c>
      <c r="BX62" s="75">
        <v>700</v>
      </c>
      <c r="BY62" s="80"/>
      <c r="BZ62" s="80" t="s">
        <v>91</v>
      </c>
      <c r="CA62" s="357" t="s">
        <v>595</v>
      </c>
      <c r="CB62" s="79">
        <v>375</v>
      </c>
      <c r="CC62" s="75">
        <v>1000</v>
      </c>
      <c r="CD62" s="80"/>
      <c r="CE62" s="80" t="s">
        <v>91</v>
      </c>
      <c r="CF62" s="357" t="s">
        <v>596</v>
      </c>
      <c r="CG62" s="79">
        <v>353</v>
      </c>
      <c r="CH62" s="75">
        <v>1000</v>
      </c>
      <c r="CI62" s="80"/>
      <c r="CJ62" s="80" t="s">
        <v>91</v>
      </c>
      <c r="CK62" s="356"/>
      <c r="CL62" s="79"/>
      <c r="CM62" s="75"/>
      <c r="CN62" s="80"/>
      <c r="CO62" s="80" t="s">
        <v>91</v>
      </c>
      <c r="CP62" s="356" t="s">
        <v>597</v>
      </c>
      <c r="CQ62" s="79">
        <v>318</v>
      </c>
      <c r="CR62" s="75">
        <v>1000</v>
      </c>
      <c r="CS62" s="80"/>
      <c r="CT62" s="80" t="s">
        <v>91</v>
      </c>
      <c r="CU62" s="356" t="s">
        <v>598</v>
      </c>
      <c r="CV62" s="79">
        <v>331</v>
      </c>
      <c r="CW62" s="75">
        <v>1000</v>
      </c>
      <c r="CX62" s="80"/>
      <c r="CY62" s="80" t="s">
        <v>91</v>
      </c>
      <c r="CZ62" s="356" t="s">
        <v>599</v>
      </c>
      <c r="DA62" s="79">
        <v>335</v>
      </c>
      <c r="DB62" s="75">
        <v>1000</v>
      </c>
      <c r="DC62" s="80"/>
      <c r="DD62" s="80" t="s">
        <v>91</v>
      </c>
      <c r="DE62" s="78" t="s">
        <v>600</v>
      </c>
      <c r="DF62" s="79">
        <v>323</v>
      </c>
      <c r="DG62" s="75">
        <v>1000</v>
      </c>
      <c r="DH62" s="80"/>
      <c r="DI62" s="80" t="s">
        <v>91</v>
      </c>
      <c r="DJ62" s="78" t="s">
        <v>616</v>
      </c>
      <c r="DK62" s="79">
        <v>315</v>
      </c>
      <c r="DL62" s="75">
        <v>1000</v>
      </c>
      <c r="DM62" s="80"/>
      <c r="DN62" s="80" t="s">
        <v>91</v>
      </c>
      <c r="DO62" s="78" t="s">
        <v>539</v>
      </c>
      <c r="DP62" s="79">
        <v>321</v>
      </c>
      <c r="DQ62" s="75">
        <v>1000</v>
      </c>
      <c r="DR62" s="80"/>
      <c r="DS62" s="80" t="s">
        <v>91</v>
      </c>
      <c r="DT62" s="78" t="s">
        <v>617</v>
      </c>
      <c r="DU62" s="79">
        <v>315</v>
      </c>
      <c r="DV62" s="75">
        <v>1000</v>
      </c>
      <c r="DW62" s="80"/>
      <c r="DX62" s="80" t="s">
        <v>91</v>
      </c>
      <c r="DY62" s="78" t="s">
        <v>604</v>
      </c>
      <c r="DZ62" s="79">
        <v>306</v>
      </c>
      <c r="EA62" s="75">
        <v>1000</v>
      </c>
      <c r="EB62" s="80"/>
      <c r="EC62" s="80" t="s">
        <v>91</v>
      </c>
      <c r="ED62" s="78" t="s">
        <v>618</v>
      </c>
      <c r="EE62" s="79">
        <v>339</v>
      </c>
      <c r="EF62" s="75">
        <v>1000</v>
      </c>
      <c r="EG62" s="80"/>
      <c r="EH62" s="80" t="s">
        <v>91</v>
      </c>
      <c r="EI62" s="78" t="s">
        <v>606</v>
      </c>
      <c r="EJ62" s="79">
        <v>330</v>
      </c>
      <c r="EK62" s="75">
        <v>1000</v>
      </c>
      <c r="EL62" s="80"/>
      <c r="EM62" s="80" t="s">
        <v>91</v>
      </c>
      <c r="EN62" s="78" t="s">
        <v>607</v>
      </c>
      <c r="EO62" s="79">
        <v>294</v>
      </c>
      <c r="EP62" s="75">
        <v>1000</v>
      </c>
      <c r="EQ62" s="80"/>
      <c r="ER62" s="80" t="s">
        <v>91</v>
      </c>
      <c r="ES62" s="78" t="s">
        <v>158</v>
      </c>
      <c r="ET62" s="79">
        <v>305</v>
      </c>
      <c r="EU62" s="75">
        <v>1000</v>
      </c>
    </row>
    <row r="63" spans="1:151">
      <c r="A63" s="226"/>
      <c r="B63" s="226"/>
      <c r="C63" s="80" t="s">
        <v>91</v>
      </c>
      <c r="D63" s="77"/>
      <c r="E63" s="74">
        <v>0</v>
      </c>
      <c r="F63" s="75">
        <v>0</v>
      </c>
      <c r="G63" s="80"/>
      <c r="H63" s="80" t="s">
        <v>91</v>
      </c>
      <c r="I63" s="78"/>
      <c r="J63" s="79">
        <v>0</v>
      </c>
      <c r="K63" s="75">
        <v>0</v>
      </c>
      <c r="L63" s="109"/>
      <c r="M63" s="80" t="s">
        <v>91</v>
      </c>
      <c r="N63" s="78"/>
      <c r="O63" s="79">
        <v>0</v>
      </c>
      <c r="P63" s="75">
        <v>0</v>
      </c>
      <c r="Q63" s="80"/>
      <c r="R63" s="80" t="s">
        <v>91</v>
      </c>
      <c r="S63" s="78"/>
      <c r="T63" s="79">
        <v>0</v>
      </c>
      <c r="U63" s="75">
        <v>0</v>
      </c>
      <c r="V63" s="80"/>
      <c r="W63" s="80" t="s">
        <v>91</v>
      </c>
      <c r="X63" s="78"/>
      <c r="Y63" s="79">
        <v>0</v>
      </c>
      <c r="Z63" s="75">
        <v>0</v>
      </c>
      <c r="AA63" s="80"/>
      <c r="AB63" s="80" t="s">
        <v>91</v>
      </c>
      <c r="AC63" s="77" t="s">
        <v>619</v>
      </c>
      <c r="AD63" s="79">
        <v>352</v>
      </c>
      <c r="AE63" s="75">
        <v>800</v>
      </c>
      <c r="AF63" s="80"/>
      <c r="AG63" s="80" t="s">
        <v>91</v>
      </c>
      <c r="AH63" s="78"/>
      <c r="AI63" s="79"/>
      <c r="AJ63" s="75"/>
      <c r="AK63" s="80"/>
      <c r="AL63" s="80" t="s">
        <v>91</v>
      </c>
      <c r="AM63" s="78"/>
      <c r="AN63" s="79"/>
      <c r="AO63" s="75"/>
      <c r="AP63" s="80"/>
      <c r="AQ63" s="80" t="s">
        <v>91</v>
      </c>
      <c r="AR63" s="78"/>
      <c r="AS63" s="79"/>
      <c r="AT63" s="75"/>
      <c r="AU63" s="80"/>
      <c r="AV63" s="80" t="s">
        <v>91</v>
      </c>
      <c r="AW63" s="78"/>
      <c r="AX63" s="79"/>
      <c r="AY63" s="75"/>
      <c r="AZ63" s="80"/>
      <c r="BA63" s="80" t="s">
        <v>93</v>
      </c>
      <c r="BB63" s="356"/>
      <c r="BC63" s="79"/>
      <c r="BD63" s="75"/>
      <c r="BE63" s="80"/>
      <c r="BF63" s="80" t="s">
        <v>91</v>
      </c>
      <c r="BG63" s="78"/>
      <c r="BH63" s="79"/>
      <c r="BI63" s="75"/>
      <c r="BJ63" s="80"/>
      <c r="BK63" s="80" t="s">
        <v>91</v>
      </c>
      <c r="BL63" s="78"/>
      <c r="BM63" s="79"/>
      <c r="BN63" s="75"/>
      <c r="BO63" s="80"/>
      <c r="BP63" s="80" t="s">
        <v>91</v>
      </c>
      <c r="BQ63" s="78"/>
      <c r="BR63" s="79"/>
      <c r="BS63" s="75"/>
      <c r="BT63" s="80"/>
      <c r="BU63" s="80" t="s">
        <v>91</v>
      </c>
      <c r="BV63" s="358"/>
      <c r="BW63" s="79">
        <v>0</v>
      </c>
      <c r="BX63" s="75">
        <v>0</v>
      </c>
      <c r="BY63" s="80"/>
      <c r="BZ63" s="80" t="s">
        <v>91</v>
      </c>
      <c r="CA63" s="358"/>
      <c r="CB63" s="79">
        <v>0</v>
      </c>
      <c r="CC63" s="75">
        <v>0</v>
      </c>
      <c r="CD63" s="80"/>
      <c r="CE63" s="80" t="s">
        <v>91</v>
      </c>
      <c r="CF63" s="78"/>
      <c r="CG63" s="79"/>
      <c r="CH63" s="75"/>
      <c r="CI63" s="80"/>
      <c r="CJ63" s="80" t="s">
        <v>93</v>
      </c>
      <c r="CK63" s="356"/>
      <c r="CL63" s="79"/>
      <c r="CM63" s="75"/>
      <c r="CN63" s="80"/>
      <c r="CO63" s="80" t="s">
        <v>93</v>
      </c>
      <c r="CP63" s="356"/>
      <c r="CQ63" s="79"/>
      <c r="CR63" s="75"/>
      <c r="CS63" s="80"/>
      <c r="CT63" s="80"/>
      <c r="CU63" s="356"/>
      <c r="CV63" s="79"/>
      <c r="CW63" s="75"/>
      <c r="CX63" s="80"/>
      <c r="CY63" s="80"/>
      <c r="CZ63" s="356"/>
      <c r="DA63" s="79"/>
      <c r="DB63" s="75"/>
      <c r="DC63" s="80"/>
      <c r="DD63" s="80"/>
      <c r="DE63" s="78"/>
      <c r="DF63" s="79"/>
      <c r="DG63" s="75"/>
      <c r="DH63" s="80"/>
      <c r="DI63" s="80" t="s">
        <v>93</v>
      </c>
      <c r="DJ63" s="78"/>
      <c r="DK63" s="79"/>
      <c r="DL63" s="75"/>
      <c r="DM63" s="80"/>
      <c r="DN63" s="80" t="s">
        <v>93</v>
      </c>
      <c r="DO63" s="78"/>
      <c r="DP63" s="79"/>
      <c r="DQ63" s="75"/>
      <c r="DR63" s="80"/>
      <c r="DS63" s="80" t="s">
        <v>91</v>
      </c>
      <c r="DT63" s="78"/>
      <c r="DU63" s="79"/>
      <c r="DV63" s="75"/>
      <c r="DW63" s="80"/>
      <c r="DX63" s="80"/>
      <c r="DY63" s="78"/>
      <c r="DZ63" s="79"/>
      <c r="EA63" s="75"/>
      <c r="EB63" s="80"/>
      <c r="EC63" s="80" t="s">
        <v>93</v>
      </c>
      <c r="ED63" s="78"/>
      <c r="EE63" s="79"/>
      <c r="EF63" s="75"/>
      <c r="EG63" s="80"/>
      <c r="EH63" s="80" t="s">
        <v>93</v>
      </c>
      <c r="EI63" s="78"/>
      <c r="EJ63" s="79"/>
      <c r="EK63" s="75"/>
      <c r="EL63" s="80"/>
      <c r="EM63" s="80" t="s">
        <v>93</v>
      </c>
      <c r="EN63" s="78"/>
      <c r="EO63" s="79"/>
      <c r="EP63" s="75"/>
      <c r="EQ63" s="80"/>
      <c r="ER63" s="80" t="s">
        <v>93</v>
      </c>
      <c r="ES63" s="78"/>
      <c r="ET63" s="79"/>
      <c r="EU63" s="75"/>
    </row>
    <row r="64" spans="1:151">
      <c r="A64" s="226"/>
      <c r="B64" s="226"/>
      <c r="C64" s="78" t="s">
        <v>96</v>
      </c>
      <c r="D64" s="85">
        <v>2521</v>
      </c>
      <c r="E64" s="74">
        <v>339</v>
      </c>
      <c r="F64" s="75">
        <v>500</v>
      </c>
      <c r="G64" s="80"/>
      <c r="H64" s="78" t="s">
        <v>96</v>
      </c>
      <c r="I64" s="80">
        <v>2521</v>
      </c>
      <c r="J64" s="79">
        <v>330</v>
      </c>
      <c r="K64" s="75">
        <v>1100</v>
      </c>
      <c r="L64" s="109"/>
      <c r="M64" s="78" t="s">
        <v>96</v>
      </c>
      <c r="N64" s="80">
        <v>2521</v>
      </c>
      <c r="O64" s="79">
        <v>294</v>
      </c>
      <c r="P64" s="75">
        <v>1200</v>
      </c>
      <c r="Q64" s="80"/>
      <c r="R64" s="78" t="s">
        <v>96</v>
      </c>
      <c r="S64" s="80">
        <v>2521</v>
      </c>
      <c r="T64" s="79">
        <v>305</v>
      </c>
      <c r="U64" s="75">
        <v>1300</v>
      </c>
      <c r="V64" s="80"/>
      <c r="W64" s="78" t="s">
        <v>96</v>
      </c>
      <c r="X64" s="80">
        <v>2521</v>
      </c>
      <c r="Y64" s="79">
        <v>326</v>
      </c>
      <c r="Z64" s="75">
        <v>500</v>
      </c>
      <c r="AA64" s="80"/>
      <c r="AB64" s="78" t="s">
        <v>96</v>
      </c>
      <c r="AC64" s="85">
        <v>2522</v>
      </c>
      <c r="AD64" s="79">
        <v>346</v>
      </c>
      <c r="AE64" s="75">
        <v>1000</v>
      </c>
      <c r="AF64" s="80"/>
      <c r="AG64" s="78" t="s">
        <v>96</v>
      </c>
      <c r="AH64" s="80">
        <v>2522</v>
      </c>
      <c r="AI64" s="79">
        <v>338</v>
      </c>
      <c r="AJ64" s="75">
        <v>1300</v>
      </c>
      <c r="AK64" s="80"/>
      <c r="AL64" s="78" t="s">
        <v>96</v>
      </c>
      <c r="AM64" s="80">
        <v>2522</v>
      </c>
      <c r="AN64" s="79">
        <v>333</v>
      </c>
      <c r="AO64" s="75">
        <v>700</v>
      </c>
      <c r="AP64" s="80"/>
      <c r="AQ64" s="78" t="s">
        <v>96</v>
      </c>
      <c r="AR64" s="48">
        <v>2522</v>
      </c>
      <c r="AS64" s="79">
        <v>331</v>
      </c>
      <c r="AT64" s="75">
        <v>2000</v>
      </c>
      <c r="AU64" s="80"/>
      <c r="AV64" s="78" t="s">
        <v>96</v>
      </c>
      <c r="AW64" s="48">
        <v>2522</v>
      </c>
      <c r="AX64" s="79">
        <v>318</v>
      </c>
      <c r="AY64" s="75">
        <v>2000</v>
      </c>
      <c r="AZ64" s="80"/>
      <c r="BA64" s="78" t="s">
        <v>96</v>
      </c>
      <c r="BB64" s="80">
        <v>2522</v>
      </c>
      <c r="BC64" s="79">
        <v>317</v>
      </c>
      <c r="BD64" s="75">
        <v>1700</v>
      </c>
      <c r="BE64" s="80"/>
      <c r="BF64" s="78" t="s">
        <v>96</v>
      </c>
      <c r="BG64" s="80"/>
      <c r="BH64" s="79"/>
      <c r="BI64" s="75"/>
      <c r="BJ64" s="80"/>
      <c r="BK64" s="78" t="s">
        <v>96</v>
      </c>
      <c r="BL64" s="358"/>
      <c r="BM64" s="79"/>
      <c r="BN64" s="75"/>
      <c r="BO64" s="80"/>
      <c r="BP64" s="78" t="s">
        <v>96</v>
      </c>
      <c r="BQ64" s="80"/>
      <c r="BR64" s="79"/>
      <c r="BS64" s="75"/>
      <c r="BT64" s="80"/>
      <c r="BU64" s="78" t="s">
        <v>96</v>
      </c>
      <c r="BV64" s="405" t="s">
        <v>620</v>
      </c>
      <c r="BW64" s="353">
        <v>352</v>
      </c>
      <c r="BX64" s="332">
        <v>1800</v>
      </c>
      <c r="BY64" s="80"/>
      <c r="BZ64" s="78" t="s">
        <v>96</v>
      </c>
      <c r="CA64" s="80"/>
      <c r="CB64" s="79"/>
      <c r="CC64" s="75"/>
      <c r="CD64" s="80"/>
      <c r="CE64" s="78" t="s">
        <v>96</v>
      </c>
      <c r="CF64" s="80"/>
      <c r="CG64" s="79"/>
      <c r="CH64" s="75"/>
      <c r="CI64" s="80"/>
      <c r="CJ64" s="78" t="s">
        <v>96</v>
      </c>
      <c r="CK64" s="80"/>
      <c r="CL64" s="79">
        <v>0</v>
      </c>
      <c r="CM64" s="75">
        <v>0</v>
      </c>
      <c r="CN64" s="80"/>
      <c r="CO64" s="78" t="s">
        <v>96</v>
      </c>
      <c r="CP64" s="17"/>
      <c r="CQ64" s="79"/>
      <c r="CR64" s="75"/>
      <c r="CS64" s="80"/>
      <c r="CT64" s="78"/>
      <c r="CU64" s="80"/>
      <c r="CV64" s="79">
        <v>0</v>
      </c>
      <c r="CW64" s="75">
        <v>0</v>
      </c>
      <c r="CX64" s="80"/>
      <c r="CY64" s="78"/>
      <c r="CZ64" s="80"/>
      <c r="DA64" s="79">
        <v>0</v>
      </c>
      <c r="DB64" s="75">
        <v>0</v>
      </c>
      <c r="DC64" s="80"/>
      <c r="DD64" s="78"/>
      <c r="DE64" s="80"/>
      <c r="DF64" s="79">
        <v>0</v>
      </c>
      <c r="DG64" s="75">
        <v>0</v>
      </c>
      <c r="DH64" s="80"/>
      <c r="DI64" s="78" t="s">
        <v>96</v>
      </c>
      <c r="DJ64" s="95" t="s">
        <v>621</v>
      </c>
      <c r="DK64" s="79">
        <v>201</v>
      </c>
      <c r="DL64" s="75">
        <v>1200</v>
      </c>
      <c r="DM64" s="80"/>
      <c r="DN64" s="78" t="s">
        <v>96</v>
      </c>
      <c r="DO64" s="95" t="s">
        <v>622</v>
      </c>
      <c r="DP64" s="79">
        <v>375</v>
      </c>
      <c r="DQ64" s="75">
        <v>1800</v>
      </c>
      <c r="DR64" s="80"/>
      <c r="DS64" s="78" t="s">
        <v>96</v>
      </c>
      <c r="DT64" s="95" t="s">
        <v>596</v>
      </c>
      <c r="DU64" s="79">
        <v>353</v>
      </c>
      <c r="DV64" s="75">
        <v>1200</v>
      </c>
      <c r="DW64" s="80"/>
      <c r="DX64" s="78"/>
      <c r="DY64" s="80"/>
      <c r="DZ64" s="79"/>
      <c r="EA64" s="75"/>
      <c r="EB64" s="80"/>
      <c r="EC64" s="78" t="s">
        <v>96</v>
      </c>
      <c r="ED64" s="95" t="s">
        <v>597</v>
      </c>
      <c r="EE64" s="79">
        <v>318</v>
      </c>
      <c r="EF64" s="75">
        <v>1200</v>
      </c>
      <c r="EG64" s="80"/>
      <c r="EH64" s="78" t="s">
        <v>96</v>
      </c>
      <c r="EI64" s="95" t="s">
        <v>623</v>
      </c>
      <c r="EJ64" s="79">
        <v>331</v>
      </c>
      <c r="EK64" s="75">
        <v>1400</v>
      </c>
      <c r="EL64" s="80"/>
      <c r="EM64" s="78" t="s">
        <v>96</v>
      </c>
      <c r="EN64" s="95" t="s">
        <v>624</v>
      </c>
      <c r="EO64" s="79">
        <v>335</v>
      </c>
      <c r="EP64" s="75">
        <v>1400</v>
      </c>
      <c r="EQ64" s="80"/>
      <c r="ER64" s="78" t="s">
        <v>96</v>
      </c>
      <c r="ES64" s="95" t="s">
        <v>625</v>
      </c>
      <c r="ET64" s="79">
        <v>323</v>
      </c>
      <c r="EU64" s="75">
        <v>1400</v>
      </c>
    </row>
    <row r="65" spans="1:151" ht="21.75" thickBot="1">
      <c r="A65" s="261"/>
      <c r="B65" s="262" t="s">
        <v>43</v>
      </c>
      <c r="C65" s="84"/>
      <c r="D65" s="106"/>
      <c r="E65" s="81">
        <f>+E64</f>
        <v>339</v>
      </c>
      <c r="F65" s="81">
        <v>500</v>
      </c>
      <c r="G65" s="84"/>
      <c r="H65" s="84"/>
      <c r="I65" s="84"/>
      <c r="J65" s="81">
        <f>SUM(J60:J64)</f>
        <v>330</v>
      </c>
      <c r="K65" s="81">
        <f>SUM(K60:K64)</f>
        <v>1100</v>
      </c>
      <c r="L65" s="57"/>
      <c r="M65" s="84"/>
      <c r="N65" s="84"/>
      <c r="O65" s="81">
        <f>SUM(O60:O64)</f>
        <v>294</v>
      </c>
      <c r="P65" s="81">
        <f>SUM(P60:P64)</f>
        <v>1200</v>
      </c>
      <c r="Q65" s="84"/>
      <c r="R65" s="84"/>
      <c r="S65" s="84"/>
      <c r="T65" s="81">
        <f>SUM(T60:T64)</f>
        <v>305</v>
      </c>
      <c r="U65" s="81">
        <f>SUM(U60:U64)</f>
        <v>1300</v>
      </c>
      <c r="V65" s="84"/>
      <c r="W65" s="84"/>
      <c r="X65" s="84"/>
      <c r="Y65" s="81">
        <f>SUM(Y60:Y64)</f>
        <v>326</v>
      </c>
      <c r="Z65" s="81">
        <f>SUM(Z60:Z64)</f>
        <v>500</v>
      </c>
      <c r="AA65" s="84"/>
      <c r="AB65" s="84"/>
      <c r="AC65" s="84"/>
      <c r="AD65" s="81">
        <f>SUM(AD61:AD64)</f>
        <v>698</v>
      </c>
      <c r="AE65" s="81">
        <f>SUM(AE61:AE64)</f>
        <v>1800</v>
      </c>
      <c r="AF65" s="84"/>
      <c r="AG65" s="84"/>
      <c r="AH65" s="84"/>
      <c r="AI65" s="81">
        <f>SUM(AI60:AI64)</f>
        <v>338</v>
      </c>
      <c r="AJ65" s="81">
        <f>SUM(AJ60:AJ64)</f>
        <v>1300</v>
      </c>
      <c r="AK65" s="84"/>
      <c r="AL65" s="84"/>
      <c r="AM65" s="84"/>
      <c r="AN65" s="81">
        <f>SUM(AN61:AN64)</f>
        <v>534</v>
      </c>
      <c r="AO65" s="81">
        <f>SUM(AO61:AO64)</f>
        <v>1200</v>
      </c>
      <c r="AP65" s="84"/>
      <c r="AQ65" s="84"/>
      <c r="AR65" s="84"/>
      <c r="AS65" s="81">
        <f>SUM(AS61:AS64)</f>
        <v>706</v>
      </c>
      <c r="AT65" s="81">
        <f>SUM(AT61:AT64)</f>
        <v>2800</v>
      </c>
      <c r="AU65" s="84"/>
      <c r="AV65" s="84"/>
      <c r="AW65" s="84"/>
      <c r="AX65" s="240">
        <f>SUM(AX61:AX64)</f>
        <v>671</v>
      </c>
      <c r="AY65" s="240">
        <f>SUM(AY61:AY64)</f>
        <v>2800</v>
      </c>
      <c r="AZ65" s="84"/>
      <c r="BA65" s="84"/>
      <c r="BB65" s="84"/>
      <c r="BC65" s="81">
        <f>SUM(BC61:BC64)</f>
        <v>317</v>
      </c>
      <c r="BD65" s="81">
        <f>SUM(BD61:BD64)</f>
        <v>1700</v>
      </c>
      <c r="BE65" s="84"/>
      <c r="BF65" s="84"/>
      <c r="BG65" s="84"/>
      <c r="BH65" s="81">
        <f>SUM(BH61:BH64)</f>
        <v>318</v>
      </c>
      <c r="BI65" s="81">
        <f>SUM(BI61:BI64)</f>
        <v>800</v>
      </c>
      <c r="BJ65" s="84"/>
      <c r="BK65" s="84"/>
      <c r="BL65" s="84"/>
      <c r="BM65" s="81">
        <f>SUM(BM61:BM64)</f>
        <v>331</v>
      </c>
      <c r="BN65" s="81">
        <f>+BN61+BN64</f>
        <v>600</v>
      </c>
      <c r="BO65" s="84"/>
      <c r="BP65" s="84"/>
      <c r="BQ65" s="84"/>
      <c r="BR65" s="81">
        <f>+BR61</f>
        <v>335</v>
      </c>
      <c r="BS65" s="81">
        <f>+BS61</f>
        <v>600</v>
      </c>
      <c r="BT65" s="84"/>
      <c r="BU65" s="84"/>
      <c r="BV65" s="84"/>
      <c r="BW65" s="81">
        <f>SUM(BW61:BW64)</f>
        <v>876</v>
      </c>
      <c r="BX65" s="81">
        <f>SUM(BX61:BX64)</f>
        <v>3100</v>
      </c>
      <c r="BY65" s="84"/>
      <c r="BZ65" s="84"/>
      <c r="CA65" s="84"/>
      <c r="CB65" s="81">
        <f>SUM(CB61:CB64)</f>
        <v>690</v>
      </c>
      <c r="CC65" s="81">
        <f>SUM(CC61:CC64)</f>
        <v>1600</v>
      </c>
      <c r="CD65" s="84"/>
      <c r="CE65" s="84"/>
      <c r="CF65" s="84"/>
      <c r="CG65" s="81">
        <f>SUM(CG61:CG64)</f>
        <v>674</v>
      </c>
      <c r="CH65" s="81">
        <f>SUM(CH61:CH64)</f>
        <v>1600</v>
      </c>
      <c r="CI65" s="84"/>
      <c r="CJ65" s="84"/>
      <c r="CK65" s="84"/>
      <c r="CL65" s="81">
        <f>+CL61</f>
        <v>315</v>
      </c>
      <c r="CM65" s="81">
        <f>+CM61</f>
        <v>600</v>
      </c>
      <c r="CN65" s="84"/>
      <c r="CO65" s="84"/>
      <c r="CP65" s="84"/>
      <c r="CQ65" s="81">
        <f>SUM(CQ61:CQ64)</f>
        <v>624</v>
      </c>
      <c r="CR65" s="81">
        <f>SUM(CR61:CR64)</f>
        <v>1600</v>
      </c>
      <c r="CS65" s="84"/>
      <c r="CT65" s="84"/>
      <c r="CU65" s="84"/>
      <c r="CV65" s="81">
        <f>+CV61+CV62</f>
        <v>670</v>
      </c>
      <c r="CW65" s="81">
        <f>+CW61+CW62</f>
        <v>1600</v>
      </c>
      <c r="CX65" s="84"/>
      <c r="CY65" s="84"/>
      <c r="CZ65" s="84"/>
      <c r="DA65" s="81">
        <f>+DA61+DA62</f>
        <v>665</v>
      </c>
      <c r="DB65" s="81">
        <f>+DB61+DB62</f>
        <v>1600</v>
      </c>
      <c r="DC65" s="84"/>
      <c r="DD65" s="84"/>
      <c r="DE65" s="84"/>
      <c r="DF65" s="81">
        <f>+DF61+DF62</f>
        <v>617</v>
      </c>
      <c r="DG65" s="81">
        <f>+DG61+DG62</f>
        <v>1600</v>
      </c>
      <c r="DH65" s="84"/>
      <c r="DI65" s="84"/>
      <c r="DJ65" s="84"/>
      <c r="DK65" s="81">
        <f>SUM(DK61:DK64)</f>
        <v>821</v>
      </c>
      <c r="DL65" s="81">
        <f>SUM(DL61:DL64)</f>
        <v>2800</v>
      </c>
      <c r="DM65" s="84"/>
      <c r="DN65" s="84"/>
      <c r="DO65" s="84"/>
      <c r="DP65" s="81">
        <f>SUM(DP61:DP64)</f>
        <v>1022</v>
      </c>
      <c r="DQ65" s="81">
        <f>SUM(DQ61:DQ64)</f>
        <v>3400</v>
      </c>
      <c r="DR65" s="84"/>
      <c r="DS65" s="84"/>
      <c r="DT65" s="84"/>
      <c r="DU65" s="81">
        <f>SUM(DU61:DU64)</f>
        <v>1014</v>
      </c>
      <c r="DV65" s="81">
        <f>SUM(DV61:DV64)</f>
        <v>2800</v>
      </c>
      <c r="DW65" s="84"/>
      <c r="DX65" s="84"/>
      <c r="DY65" s="84"/>
      <c r="DZ65" s="81">
        <f>SUM(DZ60:DZ64)</f>
        <v>644</v>
      </c>
      <c r="EA65" s="81">
        <f>SUM(EA60:EA64)</f>
        <v>1600</v>
      </c>
      <c r="EB65" s="84"/>
      <c r="EC65" s="84"/>
      <c r="ED65" s="84"/>
      <c r="EE65" s="81">
        <f>SUM(EE61:EE64)</f>
        <v>990</v>
      </c>
      <c r="EF65" s="81">
        <f>SUM(EF61:EF64)</f>
        <v>2800</v>
      </c>
      <c r="EG65" s="84"/>
      <c r="EH65" s="84"/>
      <c r="EI65" s="84"/>
      <c r="EJ65" s="81">
        <f>SUM(EJ61:EJ64)</f>
        <v>992</v>
      </c>
      <c r="EK65" s="81">
        <f>SUM(EK61:EK64)</f>
        <v>3000</v>
      </c>
      <c r="EL65" s="84"/>
      <c r="EM65" s="84"/>
      <c r="EN65" s="84"/>
      <c r="EO65" s="81">
        <f>SUM(EO61:EO64)</f>
        <v>947</v>
      </c>
      <c r="EP65" s="81">
        <f>SUM(EP61:EP64)</f>
        <v>3000</v>
      </c>
      <c r="EQ65" s="84"/>
      <c r="ER65" s="84"/>
      <c r="ES65" s="84"/>
      <c r="ET65" s="81">
        <f>SUM(ET61:ET64)</f>
        <v>945</v>
      </c>
      <c r="EU65" s="81">
        <f>SUM(EU61:EU64)</f>
        <v>3000</v>
      </c>
    </row>
    <row r="66" spans="1:151">
      <c r="A66" s="259">
        <v>11</v>
      </c>
      <c r="B66" s="271" t="s">
        <v>94</v>
      </c>
      <c r="C66" s="80" t="s">
        <v>38</v>
      </c>
      <c r="D66" s="77">
        <v>2526</v>
      </c>
      <c r="E66" s="35">
        <v>833</v>
      </c>
      <c r="F66" s="36">
        <v>1200</v>
      </c>
      <c r="G66" s="80"/>
      <c r="H66" s="80" t="s">
        <v>38</v>
      </c>
      <c r="I66" s="37">
        <v>2527</v>
      </c>
      <c r="J66" s="35">
        <v>667</v>
      </c>
      <c r="K66" s="36">
        <v>1200</v>
      </c>
      <c r="L66" s="109"/>
      <c r="M66" s="80" t="s">
        <v>38</v>
      </c>
      <c r="N66" s="37">
        <v>2528</v>
      </c>
      <c r="O66" s="35">
        <v>528</v>
      </c>
      <c r="P66" s="36">
        <v>1200</v>
      </c>
      <c r="Q66" s="80"/>
      <c r="R66" s="80" t="s">
        <v>38</v>
      </c>
      <c r="S66" s="37">
        <v>2529</v>
      </c>
      <c r="T66" s="38">
        <v>820</v>
      </c>
      <c r="U66" s="36">
        <v>1200</v>
      </c>
      <c r="V66" s="80"/>
      <c r="W66" s="80" t="s">
        <v>38</v>
      </c>
      <c r="X66" s="37">
        <v>2529</v>
      </c>
      <c r="Y66" s="38">
        <v>820</v>
      </c>
      <c r="Z66" s="36">
        <v>1200</v>
      </c>
      <c r="AA66" s="80"/>
      <c r="AB66" s="80" t="s">
        <v>38</v>
      </c>
      <c r="AC66" s="37">
        <v>2529</v>
      </c>
      <c r="AD66" s="39">
        <v>1259</v>
      </c>
      <c r="AE66" s="36">
        <v>1200</v>
      </c>
      <c r="AF66" s="80"/>
      <c r="AG66" s="80" t="s">
        <v>38</v>
      </c>
      <c r="AH66" s="37">
        <v>2530</v>
      </c>
      <c r="AI66" s="35">
        <v>3751</v>
      </c>
      <c r="AJ66" s="36">
        <v>1200</v>
      </c>
      <c r="AK66" s="80"/>
      <c r="AL66" s="80" t="s">
        <v>38</v>
      </c>
      <c r="AM66" s="78">
        <v>2522</v>
      </c>
      <c r="AN66" s="79">
        <v>143</v>
      </c>
      <c r="AO66" s="75">
        <v>1200</v>
      </c>
      <c r="AP66" s="80"/>
      <c r="AQ66" s="80" t="s">
        <v>38</v>
      </c>
      <c r="AR66" s="78">
        <v>2525</v>
      </c>
      <c r="AS66" s="79">
        <v>500</v>
      </c>
      <c r="AT66" s="75">
        <v>1200</v>
      </c>
      <c r="AU66" s="80"/>
      <c r="AV66" s="80" t="s">
        <v>38</v>
      </c>
      <c r="AW66" s="40">
        <v>2525</v>
      </c>
      <c r="AX66" s="40">
        <v>490</v>
      </c>
      <c r="AY66" s="241">
        <v>1200</v>
      </c>
      <c r="AZ66" s="30"/>
      <c r="BA66" s="30" t="s">
        <v>38</v>
      </c>
      <c r="BB66" s="40"/>
      <c r="BC66" s="40"/>
      <c r="BD66" s="40"/>
      <c r="BE66" s="30"/>
      <c r="BF66" s="30" t="s">
        <v>38</v>
      </c>
      <c r="BG66" s="40"/>
      <c r="BH66" s="40"/>
      <c r="BI66" s="40"/>
      <c r="BJ66" s="30"/>
      <c r="BK66" s="30" t="s">
        <v>38</v>
      </c>
      <c r="BL66" s="40"/>
      <c r="BM66" s="40"/>
      <c r="BN66" s="40"/>
      <c r="BO66" s="30"/>
      <c r="BP66" s="30" t="s">
        <v>38</v>
      </c>
      <c r="BQ66" s="349"/>
      <c r="BR66" s="41">
        <v>0</v>
      </c>
      <c r="BS66" s="42">
        <v>0</v>
      </c>
      <c r="BT66" s="30"/>
      <c r="BU66" s="30" t="s">
        <v>38</v>
      </c>
      <c r="BV66" s="349"/>
      <c r="BW66" s="41">
        <v>0</v>
      </c>
      <c r="BX66" s="75">
        <v>0</v>
      </c>
      <c r="BY66" s="80"/>
      <c r="BZ66" s="80" t="s">
        <v>38</v>
      </c>
      <c r="CA66" s="78"/>
      <c r="CB66" s="79">
        <v>0</v>
      </c>
      <c r="CC66" s="75">
        <v>0</v>
      </c>
      <c r="CD66" s="80"/>
      <c r="CE66" s="80" t="s">
        <v>38</v>
      </c>
      <c r="CF66" s="78"/>
      <c r="CG66" s="79">
        <v>0</v>
      </c>
      <c r="CH66" s="75">
        <v>0</v>
      </c>
      <c r="CI66" s="80"/>
      <c r="CJ66" s="80" t="s">
        <v>38</v>
      </c>
      <c r="CK66" s="78"/>
      <c r="CL66" s="79">
        <v>0</v>
      </c>
      <c r="CM66" s="75">
        <v>0</v>
      </c>
      <c r="CN66" s="80"/>
      <c r="CO66" s="80" t="s">
        <v>38</v>
      </c>
      <c r="CP66" s="78"/>
      <c r="CQ66" s="79">
        <v>0</v>
      </c>
      <c r="CR66" s="75">
        <v>0</v>
      </c>
      <c r="CS66" s="80"/>
      <c r="CT66" s="80" t="s">
        <v>38</v>
      </c>
      <c r="CU66" s="78"/>
      <c r="CV66" s="79">
        <v>0</v>
      </c>
      <c r="CW66" s="75">
        <v>0</v>
      </c>
      <c r="CX66" s="80"/>
      <c r="CY66" s="80" t="s">
        <v>38</v>
      </c>
      <c r="CZ66" s="78"/>
      <c r="DA66" s="79">
        <v>0</v>
      </c>
      <c r="DB66" s="75">
        <v>0</v>
      </c>
      <c r="DC66" s="80"/>
      <c r="DD66" s="80" t="s">
        <v>38</v>
      </c>
      <c r="DE66" s="78"/>
      <c r="DF66" s="79">
        <v>0</v>
      </c>
      <c r="DG66" s="75">
        <v>0</v>
      </c>
      <c r="DH66" s="80"/>
      <c r="DI66" s="80" t="s">
        <v>38</v>
      </c>
      <c r="DJ66" s="78"/>
      <c r="DK66" s="79">
        <v>0</v>
      </c>
      <c r="DL66" s="75">
        <v>0</v>
      </c>
      <c r="DM66" s="80"/>
      <c r="DN66" s="80" t="s">
        <v>38</v>
      </c>
      <c r="DO66" s="78"/>
      <c r="DP66" s="79">
        <v>0</v>
      </c>
      <c r="DQ66" s="75">
        <v>0</v>
      </c>
      <c r="DR66" s="80"/>
      <c r="DS66" s="80" t="s">
        <v>38</v>
      </c>
      <c r="DT66" s="78"/>
      <c r="DU66" s="79">
        <v>0</v>
      </c>
      <c r="DV66" s="75">
        <v>0</v>
      </c>
      <c r="DW66" s="80"/>
      <c r="DX66" s="80" t="s">
        <v>38</v>
      </c>
      <c r="DY66" s="78"/>
      <c r="DZ66" s="79">
        <v>0</v>
      </c>
      <c r="EA66" s="75">
        <v>0</v>
      </c>
      <c r="EB66" s="80"/>
      <c r="EC66" s="80" t="s">
        <v>38</v>
      </c>
      <c r="ED66" s="78"/>
      <c r="EE66" s="79">
        <v>0</v>
      </c>
      <c r="EF66" s="75">
        <v>0</v>
      </c>
      <c r="EG66" s="80"/>
      <c r="EH66" s="80" t="s">
        <v>38</v>
      </c>
      <c r="EI66" s="78"/>
      <c r="EJ66" s="79">
        <v>0</v>
      </c>
      <c r="EK66" s="75">
        <v>0</v>
      </c>
      <c r="EL66" s="80"/>
      <c r="EM66" s="80" t="s">
        <v>38</v>
      </c>
      <c r="EN66" s="78"/>
      <c r="EO66" s="79">
        <v>0</v>
      </c>
      <c r="EP66" s="75">
        <v>0</v>
      </c>
      <c r="EQ66" s="80"/>
      <c r="ER66" s="80" t="s">
        <v>38</v>
      </c>
      <c r="ES66" s="78"/>
      <c r="ET66" s="79">
        <v>0</v>
      </c>
      <c r="EU66" s="75">
        <v>0</v>
      </c>
    </row>
    <row r="67" spans="1:151">
      <c r="A67" s="226"/>
      <c r="B67" s="227"/>
      <c r="C67" s="78" t="s">
        <v>39</v>
      </c>
      <c r="D67" s="77"/>
      <c r="E67" s="74"/>
      <c r="F67" s="75"/>
      <c r="G67" s="80"/>
      <c r="H67" s="78" t="s">
        <v>39</v>
      </c>
      <c r="I67" s="78"/>
      <c r="J67" s="79"/>
      <c r="K67" s="75"/>
      <c r="L67" s="109"/>
      <c r="M67" s="78" t="s">
        <v>39</v>
      </c>
      <c r="N67" s="78"/>
      <c r="O67" s="79"/>
      <c r="P67" s="75"/>
      <c r="Q67" s="80"/>
      <c r="R67" s="78" t="s">
        <v>39</v>
      </c>
      <c r="S67" s="78"/>
      <c r="T67" s="79"/>
      <c r="U67" s="75"/>
      <c r="V67" s="80"/>
      <c r="W67" s="78" t="s">
        <v>39</v>
      </c>
      <c r="X67" s="78"/>
      <c r="Y67" s="79"/>
      <c r="Z67" s="75"/>
      <c r="AA67" s="80"/>
      <c r="AB67" s="78" t="s">
        <v>39</v>
      </c>
      <c r="AC67" s="78"/>
      <c r="AD67" s="79"/>
      <c r="AE67" s="75"/>
      <c r="AF67" s="80"/>
      <c r="AG67" s="78" t="s">
        <v>39</v>
      </c>
      <c r="AH67" s="78"/>
      <c r="AI67" s="79"/>
      <c r="AJ67" s="75"/>
      <c r="AK67" s="80"/>
      <c r="AL67" s="78" t="s">
        <v>39</v>
      </c>
      <c r="AM67" s="37"/>
      <c r="AN67" s="35"/>
      <c r="AO67" s="36"/>
      <c r="AP67" s="80"/>
      <c r="AQ67" s="78" t="s">
        <v>39</v>
      </c>
      <c r="AR67" s="37"/>
      <c r="AS67" s="35"/>
      <c r="AT67" s="36"/>
      <c r="AU67" s="80"/>
      <c r="AV67" s="78" t="s">
        <v>39</v>
      </c>
      <c r="AW67" s="78"/>
      <c r="AX67" s="79"/>
      <c r="AY67" s="75"/>
      <c r="AZ67" s="80"/>
      <c r="BA67" s="78" t="s">
        <v>39</v>
      </c>
      <c r="BB67" s="78">
        <v>2520</v>
      </c>
      <c r="BC67" s="79">
        <v>488</v>
      </c>
      <c r="BD67" s="75">
        <v>1000</v>
      </c>
      <c r="BE67" s="80"/>
      <c r="BF67" s="78" t="s">
        <v>39</v>
      </c>
      <c r="BG67" s="78">
        <v>2521</v>
      </c>
      <c r="BH67" s="79">
        <v>479</v>
      </c>
      <c r="BI67" s="75">
        <v>1000</v>
      </c>
      <c r="BJ67" s="80"/>
      <c r="BK67" s="78" t="s">
        <v>39</v>
      </c>
      <c r="BL67" s="78">
        <v>2523</v>
      </c>
      <c r="BM67" s="79">
        <v>436</v>
      </c>
      <c r="BN67" s="75">
        <v>1000</v>
      </c>
      <c r="BO67" s="80"/>
      <c r="BP67" s="78" t="s">
        <v>39</v>
      </c>
      <c r="BQ67" s="37">
        <v>2523</v>
      </c>
      <c r="BR67" s="35">
        <v>430</v>
      </c>
      <c r="BS67" s="36">
        <v>1000</v>
      </c>
      <c r="BT67" s="80"/>
      <c r="BU67" s="78" t="s">
        <v>39</v>
      </c>
      <c r="BV67" s="37">
        <v>2524</v>
      </c>
      <c r="BW67" s="35">
        <v>568</v>
      </c>
      <c r="BX67" s="36">
        <v>1000</v>
      </c>
      <c r="BY67" s="80"/>
      <c r="BZ67" s="78" t="s">
        <v>39</v>
      </c>
      <c r="CA67" s="37">
        <v>2524</v>
      </c>
      <c r="CB67" s="38">
        <v>500</v>
      </c>
      <c r="CC67" s="36">
        <v>1000</v>
      </c>
      <c r="CD67" s="80"/>
      <c r="CE67" s="78" t="s">
        <v>39</v>
      </c>
      <c r="CF67" s="37">
        <v>2524</v>
      </c>
      <c r="CG67" s="38">
        <v>500</v>
      </c>
      <c r="CH67" s="36">
        <v>1000</v>
      </c>
      <c r="CI67" s="80"/>
      <c r="CJ67" s="78" t="s">
        <v>39</v>
      </c>
      <c r="CK67" s="37">
        <v>2526</v>
      </c>
      <c r="CL67" s="38">
        <v>833</v>
      </c>
      <c r="CM67" s="36">
        <v>1000</v>
      </c>
      <c r="CN67" s="80"/>
      <c r="CO67" s="78" t="s">
        <v>39</v>
      </c>
      <c r="CP67" s="37">
        <v>2527</v>
      </c>
      <c r="CQ67" s="35">
        <v>667</v>
      </c>
      <c r="CR67" s="36">
        <v>1200</v>
      </c>
      <c r="CS67" s="80"/>
      <c r="CT67" s="78" t="s">
        <v>39</v>
      </c>
      <c r="CU67" s="78">
        <v>2528</v>
      </c>
      <c r="CV67" s="79">
        <v>528</v>
      </c>
      <c r="CW67" s="75">
        <v>1200</v>
      </c>
      <c r="CX67" s="80"/>
      <c r="CY67" s="78" t="s">
        <v>39</v>
      </c>
      <c r="CZ67" s="78">
        <v>2529</v>
      </c>
      <c r="DA67" s="79">
        <v>820</v>
      </c>
      <c r="DB67" s="75">
        <v>1200</v>
      </c>
      <c r="DC67" s="80"/>
      <c r="DD67" s="78" t="s">
        <v>39</v>
      </c>
      <c r="DE67" s="78">
        <v>2529</v>
      </c>
      <c r="DF67" s="79">
        <v>820</v>
      </c>
      <c r="DG67" s="75">
        <v>1200</v>
      </c>
      <c r="DH67" s="80"/>
      <c r="DI67" s="78" t="s">
        <v>39</v>
      </c>
      <c r="DJ67" s="8">
        <v>2529</v>
      </c>
      <c r="DK67" s="8">
        <v>1259</v>
      </c>
      <c r="DL67" s="8">
        <v>1200</v>
      </c>
      <c r="DM67" s="80"/>
      <c r="DN67" s="78" t="s">
        <v>39</v>
      </c>
      <c r="DO67" s="8">
        <v>2530</v>
      </c>
      <c r="DP67" s="242">
        <v>3751</v>
      </c>
      <c r="DQ67" s="243">
        <v>1200</v>
      </c>
      <c r="DR67" s="80"/>
      <c r="DS67" s="78" t="s">
        <v>39</v>
      </c>
      <c r="DT67" s="8">
        <v>2522</v>
      </c>
      <c r="DU67" s="8">
        <v>143</v>
      </c>
      <c r="DV67" s="243">
        <v>1200</v>
      </c>
      <c r="DW67" s="80"/>
      <c r="DX67" s="78" t="s">
        <v>39</v>
      </c>
      <c r="DY67" s="8">
        <v>2525</v>
      </c>
      <c r="DZ67" s="8">
        <v>500</v>
      </c>
      <c r="EA67" s="243">
        <v>1200</v>
      </c>
      <c r="EB67" s="80"/>
      <c r="EC67" s="78" t="s">
        <v>39</v>
      </c>
      <c r="ED67" s="8">
        <v>2525</v>
      </c>
      <c r="EE67" s="8">
        <v>490</v>
      </c>
      <c r="EF67" s="8">
        <v>1200</v>
      </c>
      <c r="EG67" s="80"/>
      <c r="EH67" s="78" t="s">
        <v>39</v>
      </c>
      <c r="EI67" s="78"/>
      <c r="EJ67" s="79"/>
      <c r="EK67" s="75"/>
      <c r="EL67" s="80"/>
      <c r="EM67" s="78" t="s">
        <v>39</v>
      </c>
      <c r="EN67" s="78"/>
      <c r="EO67" s="79">
        <v>0</v>
      </c>
      <c r="EP67" s="75">
        <v>0</v>
      </c>
      <c r="EQ67" s="80"/>
      <c r="ER67" s="78" t="s">
        <v>39</v>
      </c>
      <c r="ES67" s="78"/>
      <c r="ET67" s="79">
        <v>0</v>
      </c>
      <c r="EU67" s="75">
        <v>0</v>
      </c>
    </row>
    <row r="68" spans="1:151">
      <c r="A68" s="259"/>
      <c r="B68" s="226"/>
      <c r="C68" s="78" t="s">
        <v>96</v>
      </c>
      <c r="D68" s="77"/>
      <c r="E68" s="74">
        <v>0</v>
      </c>
      <c r="F68" s="75">
        <v>0</v>
      </c>
      <c r="G68" s="80"/>
      <c r="H68" s="78" t="s">
        <v>96</v>
      </c>
      <c r="I68" s="78"/>
      <c r="J68" s="79">
        <v>0</v>
      </c>
      <c r="K68" s="75">
        <v>0</v>
      </c>
      <c r="L68" s="109"/>
      <c r="M68" s="78" t="s">
        <v>96</v>
      </c>
      <c r="N68" s="78"/>
      <c r="O68" s="79">
        <v>0</v>
      </c>
      <c r="P68" s="75">
        <v>0</v>
      </c>
      <c r="Q68" s="80"/>
      <c r="R68" s="78" t="s">
        <v>96</v>
      </c>
      <c r="S68" s="78"/>
      <c r="T68" s="79">
        <v>0</v>
      </c>
      <c r="U68" s="75">
        <v>0</v>
      </c>
      <c r="V68" s="80"/>
      <c r="W68" s="78" t="s">
        <v>96</v>
      </c>
      <c r="X68" s="78"/>
      <c r="Y68" s="79">
        <v>0</v>
      </c>
      <c r="Z68" s="75">
        <v>0</v>
      </c>
      <c r="AA68" s="80"/>
      <c r="AB68" s="78" t="s">
        <v>96</v>
      </c>
      <c r="AC68" s="78"/>
      <c r="AD68" s="79">
        <v>0</v>
      </c>
      <c r="AE68" s="75">
        <v>0</v>
      </c>
      <c r="AF68" s="80"/>
      <c r="AG68" s="78" t="s">
        <v>96</v>
      </c>
      <c r="AH68" s="78"/>
      <c r="AI68" s="79">
        <v>0</v>
      </c>
      <c r="AJ68" s="75">
        <v>0</v>
      </c>
      <c r="AK68" s="80"/>
      <c r="AL68" s="78" t="s">
        <v>96</v>
      </c>
      <c r="AM68" s="78"/>
      <c r="AN68" s="79"/>
      <c r="AO68" s="75"/>
      <c r="AP68" s="80"/>
      <c r="AQ68" s="78" t="s">
        <v>96</v>
      </c>
      <c r="AR68" s="78"/>
      <c r="AS68" s="79"/>
      <c r="AT68" s="75"/>
      <c r="AU68" s="80"/>
      <c r="AV68" s="78" t="s">
        <v>96</v>
      </c>
      <c r="AW68" s="78"/>
      <c r="AX68" s="79"/>
      <c r="AY68" s="75"/>
      <c r="AZ68" s="80"/>
      <c r="BA68" s="78" t="s">
        <v>96</v>
      </c>
      <c r="BB68" s="78"/>
      <c r="BC68" s="79"/>
      <c r="BD68" s="75"/>
      <c r="BE68" s="80"/>
      <c r="BF68" s="78" t="s">
        <v>96</v>
      </c>
      <c r="BG68" s="78"/>
      <c r="BH68" s="79">
        <v>0</v>
      </c>
      <c r="BI68" s="75">
        <v>0</v>
      </c>
      <c r="BJ68" s="80"/>
      <c r="BK68" s="78" t="s">
        <v>96</v>
      </c>
      <c r="BL68" s="78"/>
      <c r="BM68" s="79">
        <v>0</v>
      </c>
      <c r="BN68" s="75">
        <v>0</v>
      </c>
      <c r="BO68" s="80"/>
      <c r="BP68" s="78" t="s">
        <v>96</v>
      </c>
      <c r="BQ68" s="78"/>
      <c r="BR68" s="79">
        <v>0</v>
      </c>
      <c r="BS68" s="75">
        <v>0</v>
      </c>
      <c r="BT68" s="80"/>
      <c r="BU68" s="78" t="s">
        <v>96</v>
      </c>
      <c r="BV68" s="78"/>
      <c r="BW68" s="79">
        <v>0</v>
      </c>
      <c r="BX68" s="75">
        <v>0</v>
      </c>
      <c r="BY68" s="80"/>
      <c r="BZ68" s="78" t="s">
        <v>96</v>
      </c>
      <c r="CA68" s="78"/>
      <c r="CB68" s="79">
        <v>0</v>
      </c>
      <c r="CC68" s="75">
        <v>0</v>
      </c>
      <c r="CD68" s="80"/>
      <c r="CE68" s="78" t="s">
        <v>96</v>
      </c>
      <c r="CF68" s="78"/>
      <c r="CG68" s="79">
        <v>0</v>
      </c>
      <c r="CH68" s="75">
        <v>0</v>
      </c>
      <c r="CI68" s="80"/>
      <c r="CJ68" s="78" t="s">
        <v>96</v>
      </c>
      <c r="CK68" s="78"/>
      <c r="CL68" s="79">
        <v>0</v>
      </c>
      <c r="CM68" s="75">
        <v>0</v>
      </c>
      <c r="CN68" s="80"/>
      <c r="CO68" s="78" t="s">
        <v>96</v>
      </c>
      <c r="CP68" s="78"/>
      <c r="CQ68" s="79">
        <v>0</v>
      </c>
      <c r="CR68" s="75">
        <v>0</v>
      </c>
      <c r="CS68" s="80"/>
      <c r="CT68" s="78" t="s">
        <v>96</v>
      </c>
      <c r="CU68" s="37"/>
      <c r="CV68" s="209"/>
      <c r="CW68" s="36"/>
      <c r="CX68" s="80"/>
      <c r="CY68" s="78" t="s">
        <v>96</v>
      </c>
      <c r="CZ68" s="37"/>
      <c r="DA68" s="35"/>
      <c r="DB68" s="36"/>
      <c r="DC68" s="80"/>
      <c r="DD68" s="78" t="s">
        <v>96</v>
      </c>
      <c r="DE68" s="37"/>
      <c r="DF68" s="35"/>
      <c r="DG68" s="36"/>
      <c r="DH68" s="80"/>
      <c r="DI68" s="78" t="s">
        <v>96</v>
      </c>
      <c r="DJ68" s="78"/>
      <c r="DK68" s="79"/>
      <c r="DL68" s="75"/>
      <c r="DM68" s="80"/>
      <c r="DN68" s="78" t="s">
        <v>96</v>
      </c>
      <c r="DO68" s="78"/>
      <c r="DP68" s="79"/>
      <c r="DQ68" s="75"/>
      <c r="DR68" s="80"/>
      <c r="DS68" s="78" t="s">
        <v>96</v>
      </c>
      <c r="DT68" s="78"/>
      <c r="DU68" s="79"/>
      <c r="DV68" s="75"/>
      <c r="DW68" s="80"/>
      <c r="DX68" s="78" t="s">
        <v>96</v>
      </c>
      <c r="DY68" s="78"/>
      <c r="DZ68" s="79"/>
      <c r="EA68" s="75"/>
      <c r="EB68" s="80"/>
      <c r="EC68" s="78" t="s">
        <v>96</v>
      </c>
      <c r="ED68" s="78"/>
      <c r="EE68" s="79"/>
      <c r="EF68" s="75"/>
      <c r="EG68" s="80"/>
      <c r="EH68" s="78" t="s">
        <v>96</v>
      </c>
      <c r="EI68" s="37">
        <v>2520</v>
      </c>
      <c r="EJ68" s="38">
        <v>488</v>
      </c>
      <c r="EK68" s="36">
        <v>1000</v>
      </c>
      <c r="EL68" s="80"/>
      <c r="EM68" s="78" t="s">
        <v>96</v>
      </c>
      <c r="EN68" s="43">
        <v>2521</v>
      </c>
      <c r="EO68" s="44">
        <v>479</v>
      </c>
      <c r="EP68" s="45">
        <v>1200</v>
      </c>
      <c r="EQ68" s="80"/>
      <c r="ER68" s="78" t="s">
        <v>96</v>
      </c>
      <c r="ES68" s="43">
        <v>2523</v>
      </c>
      <c r="ET68" s="44">
        <v>436</v>
      </c>
      <c r="EU68" s="45">
        <v>1000</v>
      </c>
    </row>
    <row r="69" spans="1:151" ht="21.75" thickBot="1">
      <c r="A69" s="261"/>
      <c r="B69" s="262" t="s">
        <v>43</v>
      </c>
      <c r="C69" s="84"/>
      <c r="D69" s="106"/>
      <c r="E69" s="81">
        <f>SUM(E66:E68)</f>
        <v>833</v>
      </c>
      <c r="F69" s="81">
        <f>SUM(F66:F68)</f>
        <v>1200</v>
      </c>
      <c r="G69" s="84"/>
      <c r="H69" s="84"/>
      <c r="I69" s="84"/>
      <c r="J69" s="81">
        <f>SUM(J66:J68)</f>
        <v>667</v>
      </c>
      <c r="K69" s="81">
        <f>SUM(K66:K68)</f>
        <v>1200</v>
      </c>
      <c r="L69" s="57"/>
      <c r="M69" s="84"/>
      <c r="N69" s="84"/>
      <c r="O69" s="81">
        <f>SUM(O66:O68)</f>
        <v>528</v>
      </c>
      <c r="P69" s="81">
        <f>SUM(P66:P68)</f>
        <v>1200</v>
      </c>
      <c r="Q69" s="84"/>
      <c r="R69" s="84"/>
      <c r="S69" s="84"/>
      <c r="T69" s="81">
        <f>SUM(T66:T68)</f>
        <v>820</v>
      </c>
      <c r="U69" s="81">
        <f>SUM(U66:U68)</f>
        <v>1200</v>
      </c>
      <c r="V69" s="84"/>
      <c r="W69" s="84"/>
      <c r="X69" s="84"/>
      <c r="Y69" s="81">
        <f>SUM(Y66:Y68)</f>
        <v>820</v>
      </c>
      <c r="Z69" s="81">
        <v>1200</v>
      </c>
      <c r="AA69" s="84"/>
      <c r="AB69" s="84"/>
      <c r="AC69" s="84"/>
      <c r="AD69" s="81">
        <f>SUM(AD66:AD68)</f>
        <v>1259</v>
      </c>
      <c r="AE69" s="81">
        <f>SUM(AE66:AE68)</f>
        <v>1200</v>
      </c>
      <c r="AF69" s="84"/>
      <c r="AG69" s="84"/>
      <c r="AH69" s="84"/>
      <c r="AI69" s="81">
        <f>SUM(AI66:AI68)</f>
        <v>3751</v>
      </c>
      <c r="AJ69" s="81">
        <f>SUM(AJ66:AJ68)</f>
        <v>1200</v>
      </c>
      <c r="AK69" s="84"/>
      <c r="AL69" s="84"/>
      <c r="AM69" s="84"/>
      <c r="AN69" s="81">
        <f>SUM(AN66:AN68)</f>
        <v>143</v>
      </c>
      <c r="AO69" s="81">
        <f>SUM(AO66:AO68)</f>
        <v>1200</v>
      </c>
      <c r="AP69" s="84"/>
      <c r="AQ69" s="84"/>
      <c r="AR69" s="84"/>
      <c r="AS69" s="81">
        <f>SUM(AS66:AS68)</f>
        <v>500</v>
      </c>
      <c r="AT69" s="81">
        <f>SUM(AT66:AT68)</f>
        <v>1200</v>
      </c>
      <c r="AU69" s="84"/>
      <c r="AV69" s="84"/>
      <c r="AW69" s="84"/>
      <c r="AX69" s="81">
        <f>SUM(AX66:AX68)</f>
        <v>490</v>
      </c>
      <c r="AY69" s="81">
        <f>SUM(AY66:AY68)</f>
        <v>1200</v>
      </c>
      <c r="AZ69" s="84"/>
      <c r="BA69" s="84"/>
      <c r="BB69" s="84"/>
      <c r="BC69" s="81">
        <f>SUM(BC67:BC68)</f>
        <v>488</v>
      </c>
      <c r="BD69" s="81">
        <f>SUM(BD67:BD68)</f>
        <v>1000</v>
      </c>
      <c r="BE69" s="84"/>
      <c r="BF69" s="84"/>
      <c r="BG69" s="84"/>
      <c r="BH69" s="81">
        <f>SUM(BH67:BH68)</f>
        <v>479</v>
      </c>
      <c r="BI69" s="81">
        <f>SUM(BI67:BI68)</f>
        <v>1000</v>
      </c>
      <c r="BJ69" s="84"/>
      <c r="BK69" s="84"/>
      <c r="BL69" s="84"/>
      <c r="BM69" s="81">
        <f>SUM(BM67:BM68)</f>
        <v>436</v>
      </c>
      <c r="BN69" s="81">
        <f>SUM(BN67:BN68)</f>
        <v>1000</v>
      </c>
      <c r="BO69" s="84"/>
      <c r="BP69" s="84"/>
      <c r="BQ69" s="84"/>
      <c r="BR69" s="81">
        <f>SUM(BR67:BR68)</f>
        <v>430</v>
      </c>
      <c r="BS69" s="81">
        <v>1000</v>
      </c>
      <c r="BT69" s="84"/>
      <c r="BU69" s="84"/>
      <c r="BV69" s="84"/>
      <c r="BW69" s="81">
        <f>SUM(BW66:BW68)</f>
        <v>568</v>
      </c>
      <c r="BX69" s="81">
        <f>SUM(BX66:BX68)</f>
        <v>1000</v>
      </c>
      <c r="BY69" s="84"/>
      <c r="BZ69" s="84"/>
      <c r="CA69" s="84"/>
      <c r="CB69" s="81">
        <f>SUM(CB66:CB68)</f>
        <v>500</v>
      </c>
      <c r="CC69" s="81">
        <f>SUM(CC66:CC68)</f>
        <v>1000</v>
      </c>
      <c r="CD69" s="84"/>
      <c r="CE69" s="84"/>
      <c r="CF69" s="84"/>
      <c r="CG69" s="81">
        <f>SUM(CG66:CG68)</f>
        <v>500</v>
      </c>
      <c r="CH69" s="81">
        <f>SUM(CH66:CH68)</f>
        <v>1000</v>
      </c>
      <c r="CI69" s="84"/>
      <c r="CJ69" s="84"/>
      <c r="CK69" s="84"/>
      <c r="CL69" s="81">
        <f>SUM(CL66:CL68)</f>
        <v>833</v>
      </c>
      <c r="CM69" s="81">
        <v>1000</v>
      </c>
      <c r="CN69" s="84"/>
      <c r="CO69" s="84"/>
      <c r="CP69" s="84"/>
      <c r="CQ69" s="81">
        <f>SUM(CQ66:CQ68)</f>
        <v>667</v>
      </c>
      <c r="CR69" s="81">
        <f>SUM(CR66:CR68)</f>
        <v>1200</v>
      </c>
      <c r="CS69" s="84"/>
      <c r="CT69" s="84"/>
      <c r="CU69" s="84"/>
      <c r="CV69" s="81">
        <f>SUM(CV66:CV68)</f>
        <v>528</v>
      </c>
      <c r="CW69" s="81">
        <f>SUM(CW66:CW68)</f>
        <v>1200</v>
      </c>
      <c r="CX69" s="84"/>
      <c r="CY69" s="84"/>
      <c r="CZ69" s="84"/>
      <c r="DA69" s="81">
        <f>SUM(DA66:DA68)</f>
        <v>820</v>
      </c>
      <c r="DB69" s="81">
        <f>SUM(DB66:DB68)</f>
        <v>1200</v>
      </c>
      <c r="DC69" s="84"/>
      <c r="DD69" s="84"/>
      <c r="DE69" s="84"/>
      <c r="DF69" s="81">
        <f>SUM(DF66:DF68)</f>
        <v>820</v>
      </c>
      <c r="DG69" s="81">
        <f>SUM(DG66:DG68)</f>
        <v>1200</v>
      </c>
      <c r="DH69" s="84"/>
      <c r="DI69" s="84"/>
      <c r="DJ69" s="84"/>
      <c r="DK69" s="81">
        <f>SUM(DK66:DK68)</f>
        <v>1259</v>
      </c>
      <c r="DL69" s="81">
        <f>SUM(DL66:DL68)</f>
        <v>1200</v>
      </c>
      <c r="DM69" s="84"/>
      <c r="DN69" s="84"/>
      <c r="DO69" s="84"/>
      <c r="DP69" s="81">
        <f>SUM(DP66:DP68)</f>
        <v>3751</v>
      </c>
      <c r="DQ69" s="81">
        <f>SUM(DQ66:DQ68)</f>
        <v>1200</v>
      </c>
      <c r="DR69" s="84"/>
      <c r="DS69" s="84"/>
      <c r="DT69" s="84"/>
      <c r="DU69" s="81">
        <f>SUM(DU66:DU68)</f>
        <v>143</v>
      </c>
      <c r="DV69" s="81">
        <f>SUM(DV66:DV68)</f>
        <v>1200</v>
      </c>
      <c r="DW69" s="84"/>
      <c r="DX69" s="84"/>
      <c r="DY69" s="84"/>
      <c r="DZ69" s="81">
        <f>SUM(DZ66:DZ68)</f>
        <v>500</v>
      </c>
      <c r="EA69" s="81">
        <f>SUM(EA66:EA68)</f>
        <v>1200</v>
      </c>
      <c r="EB69" s="84"/>
      <c r="EC69" s="84"/>
      <c r="ED69" s="84"/>
      <c r="EE69" s="81">
        <f>SUM(EE66:EE68)</f>
        <v>490</v>
      </c>
      <c r="EF69" s="81">
        <f>SUM(EF66:EF68)</f>
        <v>1200</v>
      </c>
      <c r="EG69" s="84"/>
      <c r="EH69" s="84"/>
      <c r="EI69" s="84"/>
      <c r="EJ69" s="81">
        <f>SUM(EJ66:EJ68)</f>
        <v>488</v>
      </c>
      <c r="EK69" s="81">
        <f>SUM(EK66:EK68)</f>
        <v>1000</v>
      </c>
      <c r="EL69" s="84"/>
      <c r="EM69" s="84"/>
      <c r="EN69" s="84"/>
      <c r="EO69" s="81">
        <f>SUM(EO66:EO68)</f>
        <v>479</v>
      </c>
      <c r="EP69" s="81">
        <f>SUM(EP66:EP68)</f>
        <v>1200</v>
      </c>
      <c r="EQ69" s="84"/>
      <c r="ER69" s="84"/>
      <c r="ES69" s="84"/>
      <c r="ET69" s="81">
        <f>SUM(ET66:ET68)</f>
        <v>436</v>
      </c>
      <c r="EU69" s="81">
        <f>SUM(EU66:EU68)</f>
        <v>1000</v>
      </c>
    </row>
    <row r="71" spans="1:151">
      <c r="A71" s="467" t="s">
        <v>507</v>
      </c>
      <c r="B71" s="467"/>
    </row>
    <row r="72" spans="1:151">
      <c r="B72" s="404" t="s">
        <v>676</v>
      </c>
    </row>
    <row r="73" spans="1:151">
      <c r="B73" s="404" t="s">
        <v>677</v>
      </c>
    </row>
    <row r="74" spans="1:151">
      <c r="B74" s="404" t="s">
        <v>678</v>
      </c>
    </row>
    <row r="75" spans="1:151">
      <c r="B75" s="404" t="s">
        <v>679</v>
      </c>
    </row>
  </sheetData>
  <mergeCells count="36">
    <mergeCell ref="EH3:EL3"/>
    <mergeCell ref="EM3:EQ3"/>
    <mergeCell ref="AQ3:AU3"/>
    <mergeCell ref="A71:B71"/>
    <mergeCell ref="CT3:CX3"/>
    <mergeCell ref="CY3:DC3"/>
    <mergeCell ref="BK3:BO3"/>
    <mergeCell ref="BP3:BT3"/>
    <mergeCell ref="BU3:BY3"/>
    <mergeCell ref="BZ3:CD3"/>
    <mergeCell ref="CE3:CI3"/>
    <mergeCell ref="CJ3:CN3"/>
    <mergeCell ref="CO3:CS3"/>
    <mergeCell ref="A3:A4"/>
    <mergeCell ref="B3:B4"/>
    <mergeCell ref="A1:U1"/>
    <mergeCell ref="A2:U2"/>
    <mergeCell ref="AB3:AF3"/>
    <mergeCell ref="AG3:AK3"/>
    <mergeCell ref="M3:Q3"/>
    <mergeCell ref="EV3:EX3"/>
    <mergeCell ref="DD3:DH3"/>
    <mergeCell ref="C3:G3"/>
    <mergeCell ref="H3:L3"/>
    <mergeCell ref="ER3:EU3"/>
    <mergeCell ref="EC3:EG3"/>
    <mergeCell ref="DI3:DM3"/>
    <mergeCell ref="DN3:DR3"/>
    <mergeCell ref="DS3:DW3"/>
    <mergeCell ref="DX3:EB3"/>
    <mergeCell ref="AL3:AP3"/>
    <mergeCell ref="BA3:BE3"/>
    <mergeCell ref="R3:V3"/>
    <mergeCell ref="W3:AA3"/>
    <mergeCell ref="AV3:AZ3"/>
    <mergeCell ref="BF3:BJ3"/>
  </mergeCells>
  <printOptions horizontalCentered="1"/>
  <pageMargins left="0" right="0" top="0.59055118110236227" bottom="0" header="0.31496062992125984" footer="0.31496062992125984"/>
  <pageSetup paperSize="9" scale="44" orientation="portrait" horizontalDpi="4294967293" verticalDpi="0" r:id="rId1"/>
  <colBreaks count="7" manualBreakCount="7">
    <brk id="22" max="66" man="1"/>
    <brk id="41" max="66" man="1"/>
    <brk id="62" max="66" man="1"/>
    <brk id="81" max="66" man="1"/>
    <brk id="101" max="66" man="1"/>
    <brk id="121" max="66" man="1"/>
    <brk id="141" max="66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A1:FB11"/>
  <sheetViews>
    <sheetView topLeftCell="B1" workbookViewId="0">
      <selection activeCell="F17" sqref="F17"/>
    </sheetView>
  </sheetViews>
  <sheetFormatPr defaultColWidth="9.125" defaultRowHeight="15"/>
  <cols>
    <col min="1" max="1" width="8.375" style="444" customWidth="1"/>
    <col min="2" max="2" width="17" style="444" bestFit="1" customWidth="1"/>
    <col min="3" max="3" width="7.75" style="444" bestFit="1" customWidth="1"/>
    <col min="4" max="4" width="9.875" style="444" bestFit="1" customWidth="1"/>
    <col min="5" max="5" width="9.625" style="444" bestFit="1" customWidth="1"/>
    <col min="6" max="6" width="15" style="444" bestFit="1" customWidth="1"/>
    <col min="7" max="7" width="10.75" style="444" bestFit="1" customWidth="1"/>
    <col min="8" max="8" width="7.75" style="444" customWidth="1"/>
    <col min="9" max="9" width="9.875" style="444" customWidth="1"/>
    <col min="10" max="10" width="9.625" style="444" customWidth="1"/>
    <col min="11" max="11" width="15" style="444" customWidth="1"/>
    <col min="12" max="12" width="10.75" style="444" customWidth="1"/>
    <col min="13" max="13" width="7.75" style="444" customWidth="1"/>
    <col min="14" max="14" width="9.875" style="444" customWidth="1"/>
    <col min="15" max="15" width="9.625" style="444" customWidth="1"/>
    <col min="16" max="16" width="15" style="444" customWidth="1"/>
    <col min="17" max="17" width="10.75" style="444" customWidth="1"/>
    <col min="18" max="18" width="7.75" style="444" customWidth="1"/>
    <col min="19" max="19" width="9.875" style="444" customWidth="1"/>
    <col min="20" max="20" width="9.625" style="444" customWidth="1"/>
    <col min="21" max="21" width="15" style="444" customWidth="1"/>
    <col min="22" max="22" width="10.75" style="444" customWidth="1"/>
    <col min="23" max="23" width="7.75" style="444" customWidth="1"/>
    <col min="24" max="24" width="9.875" style="444" customWidth="1"/>
    <col min="25" max="25" width="9.625" style="444" customWidth="1"/>
    <col min="26" max="26" width="15" style="444" customWidth="1"/>
    <col min="27" max="27" width="10.75" style="444" customWidth="1"/>
    <col min="28" max="28" width="7.75" style="444" customWidth="1"/>
    <col min="29" max="29" width="9.875" style="444" customWidth="1"/>
    <col min="30" max="30" width="9.625" style="444" customWidth="1"/>
    <col min="31" max="31" width="15" style="444" customWidth="1"/>
    <col min="32" max="32" width="10.75" style="444" customWidth="1"/>
    <col min="33" max="33" width="7.75" style="444" customWidth="1"/>
    <col min="34" max="34" width="9.875" style="444" customWidth="1"/>
    <col min="35" max="35" width="9.625" style="444" customWidth="1"/>
    <col min="36" max="36" width="15" style="444" customWidth="1"/>
    <col min="37" max="37" width="10.75" style="444" customWidth="1"/>
    <col min="38" max="38" width="7.75" style="444" customWidth="1"/>
    <col min="39" max="39" width="9.875" style="444" customWidth="1"/>
    <col min="40" max="40" width="9.625" style="444" customWidth="1"/>
    <col min="41" max="41" width="15" style="444" customWidth="1"/>
    <col min="42" max="42" width="10.75" style="444" customWidth="1"/>
    <col min="43" max="43" width="7.75" style="444" customWidth="1"/>
    <col min="44" max="44" width="9.875" style="444" customWidth="1"/>
    <col min="45" max="45" width="9.625" style="444" customWidth="1"/>
    <col min="46" max="46" width="15" style="444" customWidth="1"/>
    <col min="47" max="47" width="10.75" style="444" customWidth="1"/>
    <col min="48" max="48" width="7.75" style="444" customWidth="1"/>
    <col min="49" max="49" width="9.875" style="444" customWidth="1"/>
    <col min="50" max="50" width="9.625" style="444" customWidth="1"/>
    <col min="51" max="51" width="15" style="444" customWidth="1"/>
    <col min="52" max="52" width="10.75" style="444" customWidth="1"/>
    <col min="53" max="53" width="7.75" style="444" customWidth="1"/>
    <col min="54" max="54" width="9.875" style="444" customWidth="1"/>
    <col min="55" max="55" width="9.625" style="444" customWidth="1"/>
    <col min="56" max="56" width="15" style="444" customWidth="1"/>
    <col min="57" max="57" width="10.75" style="444" customWidth="1"/>
    <col min="58" max="58" width="7.75" style="444" customWidth="1"/>
    <col min="59" max="59" width="9.875" style="444" customWidth="1"/>
    <col min="60" max="60" width="9.625" style="444" customWidth="1"/>
    <col min="61" max="61" width="15" style="444" customWidth="1"/>
    <col min="62" max="62" width="10.75" style="444" customWidth="1"/>
    <col min="63" max="63" width="7.75" style="444" customWidth="1"/>
    <col min="64" max="64" width="9.875" style="444" customWidth="1"/>
    <col min="65" max="65" width="9.625" style="444" customWidth="1"/>
    <col min="66" max="66" width="15" style="444" customWidth="1"/>
    <col min="67" max="67" width="10.75" style="444" customWidth="1"/>
    <col min="68" max="68" width="7.75" style="444" customWidth="1"/>
    <col min="69" max="69" width="9.875" style="444" customWidth="1"/>
    <col min="70" max="70" width="9.625" style="444" customWidth="1"/>
    <col min="71" max="71" width="15" style="444" customWidth="1"/>
    <col min="72" max="72" width="10.75" style="444" customWidth="1"/>
    <col min="73" max="73" width="7.75" style="444" customWidth="1"/>
    <col min="74" max="74" width="9.875" style="444" customWidth="1"/>
    <col min="75" max="75" width="9.625" style="444" customWidth="1"/>
    <col min="76" max="76" width="15" style="444" customWidth="1"/>
    <col min="77" max="77" width="10.75" style="444" customWidth="1"/>
    <col min="78" max="78" width="7.75" style="444" customWidth="1"/>
    <col min="79" max="79" width="9.875" style="444" customWidth="1"/>
    <col min="80" max="80" width="9.625" style="444" customWidth="1"/>
    <col min="81" max="81" width="15" style="444" customWidth="1"/>
    <col min="82" max="82" width="10.75" style="444" customWidth="1"/>
    <col min="83" max="83" width="7.75" style="444" customWidth="1"/>
    <col min="84" max="84" width="9.875" style="444" customWidth="1"/>
    <col min="85" max="85" width="9.625" style="444" customWidth="1"/>
    <col min="86" max="86" width="15" style="444" customWidth="1"/>
    <col min="87" max="87" width="10.75" style="444" customWidth="1"/>
    <col min="88" max="88" width="7.75" style="444" customWidth="1"/>
    <col min="89" max="89" width="9.875" style="444" customWidth="1"/>
    <col min="90" max="90" width="9.625" style="444" customWidth="1"/>
    <col min="91" max="91" width="15" style="444" customWidth="1"/>
    <col min="92" max="92" width="10.75" style="444" customWidth="1"/>
    <col min="93" max="93" width="7.75" style="444" customWidth="1"/>
    <col min="94" max="94" width="9.875" style="444" customWidth="1"/>
    <col min="95" max="95" width="9.625" style="444" customWidth="1"/>
    <col min="96" max="96" width="15" style="444" customWidth="1"/>
    <col min="97" max="97" width="10.75" style="444" customWidth="1"/>
    <col min="98" max="98" width="7.75" style="444" customWidth="1"/>
    <col min="99" max="99" width="9.875" style="444" customWidth="1"/>
    <col min="100" max="100" width="9.625" style="444" customWidth="1"/>
    <col min="101" max="101" width="15" style="444" customWidth="1"/>
    <col min="102" max="102" width="10.75" style="444" customWidth="1"/>
    <col min="103" max="103" width="7.75" style="444" customWidth="1"/>
    <col min="104" max="104" width="9.875" style="444" customWidth="1"/>
    <col min="105" max="105" width="9.625" style="444" customWidth="1"/>
    <col min="106" max="106" width="15" style="444" customWidth="1"/>
    <col min="107" max="107" width="10.75" style="444" customWidth="1"/>
    <col min="108" max="108" width="7.75" style="444" customWidth="1"/>
    <col min="109" max="109" width="9.875" style="444" customWidth="1"/>
    <col min="110" max="110" width="9.625" style="444" customWidth="1"/>
    <col min="111" max="111" width="15" style="444" customWidth="1"/>
    <col min="112" max="112" width="10.75" style="444" customWidth="1"/>
    <col min="113" max="113" width="7.75" style="444" customWidth="1"/>
    <col min="114" max="114" width="9.875" style="444" customWidth="1"/>
    <col min="115" max="115" width="9.625" style="444" customWidth="1"/>
    <col min="116" max="116" width="15" style="444" customWidth="1"/>
    <col min="117" max="117" width="10.75" style="444" customWidth="1"/>
    <col min="118" max="118" width="7.75" style="444" customWidth="1"/>
    <col min="119" max="119" width="9.875" style="444" customWidth="1"/>
    <col min="120" max="120" width="9.625" style="444" customWidth="1"/>
    <col min="121" max="121" width="15" style="444" customWidth="1"/>
    <col min="122" max="122" width="10.75" style="444" customWidth="1"/>
    <col min="123" max="123" width="7.75" style="444" customWidth="1"/>
    <col min="124" max="124" width="9.875" style="444" customWidth="1"/>
    <col min="125" max="125" width="9.625" style="444" customWidth="1"/>
    <col min="126" max="126" width="15" style="444" customWidth="1"/>
    <col min="127" max="127" width="10.75" style="444" customWidth="1"/>
    <col min="128" max="128" width="7.75" style="444" customWidth="1"/>
    <col min="129" max="129" width="9.875" style="444" customWidth="1"/>
    <col min="130" max="130" width="9.625" style="444" customWidth="1"/>
    <col min="131" max="131" width="15" style="444" customWidth="1"/>
    <col min="132" max="132" width="10.75" style="444" customWidth="1"/>
    <col min="133" max="133" width="7.75" style="444" customWidth="1"/>
    <col min="134" max="134" width="9.875" style="444" customWidth="1"/>
    <col min="135" max="135" width="9.625" style="444" customWidth="1"/>
    <col min="136" max="136" width="15" style="444" customWidth="1"/>
    <col min="137" max="137" width="10.75" style="444" customWidth="1"/>
    <col min="138" max="138" width="7.75" style="444" customWidth="1"/>
    <col min="139" max="139" width="9.875" style="444" customWidth="1"/>
    <col min="140" max="140" width="9.625" style="444" customWidth="1"/>
    <col min="141" max="141" width="15" style="444" customWidth="1"/>
    <col min="142" max="142" width="10.75" style="444" customWidth="1"/>
    <col min="143" max="143" width="7.75" style="444" customWidth="1"/>
    <col min="144" max="144" width="9.875" style="444" customWidth="1"/>
    <col min="145" max="145" width="9.625" style="444" customWidth="1"/>
    <col min="146" max="146" width="15" style="444" customWidth="1"/>
    <col min="147" max="147" width="10.75" style="444" customWidth="1"/>
    <col min="148" max="148" width="7.75" style="444" bestFit="1" customWidth="1"/>
    <col min="149" max="149" width="9.875" style="444" bestFit="1" customWidth="1"/>
    <col min="150" max="150" width="9.625" style="444" bestFit="1" customWidth="1"/>
    <col min="151" max="151" width="15" style="444" bestFit="1" customWidth="1"/>
    <col min="152" max="152" width="10.75" style="444" bestFit="1" customWidth="1"/>
    <col min="153" max="153" width="7.75" style="444" bestFit="1" customWidth="1"/>
    <col min="154" max="154" width="9.875" style="444" bestFit="1" customWidth="1"/>
    <col min="155" max="155" width="9.625" style="444" bestFit="1" customWidth="1"/>
    <col min="156" max="156" width="15" style="444" bestFit="1" customWidth="1"/>
    <col min="157" max="157" width="10.75" style="444" bestFit="1" customWidth="1"/>
    <col min="158" max="16384" width="9.125" style="444"/>
  </cols>
  <sheetData>
    <row r="1" spans="1:158" s="172" customFormat="1" ht="21">
      <c r="A1" s="172" t="s">
        <v>711</v>
      </c>
    </row>
    <row r="2" spans="1:158" s="172" customFormat="1" ht="21">
      <c r="A2" s="172" t="s">
        <v>693</v>
      </c>
    </row>
    <row r="3" spans="1:158" ht="21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0"/>
      <c r="FB3" s="445"/>
    </row>
    <row r="4" spans="1:158" ht="21">
      <c r="A4" s="469"/>
      <c r="B4" s="469"/>
      <c r="C4" s="73" t="s">
        <v>694</v>
      </c>
      <c r="D4" s="441" t="s">
        <v>695</v>
      </c>
      <c r="E4" s="164" t="s">
        <v>696</v>
      </c>
      <c r="F4" s="441" t="s">
        <v>697</v>
      </c>
      <c r="G4" s="72" t="s">
        <v>698</v>
      </c>
      <c r="H4" s="73" t="s">
        <v>694</v>
      </c>
      <c r="I4" s="441" t="s">
        <v>695</v>
      </c>
      <c r="J4" s="164" t="s">
        <v>696</v>
      </c>
      <c r="K4" s="441" t="s">
        <v>697</v>
      </c>
      <c r="L4" s="72" t="s">
        <v>698</v>
      </c>
      <c r="M4" s="73" t="s">
        <v>694</v>
      </c>
      <c r="N4" s="441" t="s">
        <v>695</v>
      </c>
      <c r="O4" s="164" t="s">
        <v>696</v>
      </c>
      <c r="P4" s="441" t="s">
        <v>697</v>
      </c>
      <c r="Q4" s="72" t="s">
        <v>698</v>
      </c>
      <c r="R4" s="73" t="s">
        <v>694</v>
      </c>
      <c r="S4" s="441" t="s">
        <v>695</v>
      </c>
      <c r="T4" s="164" t="s">
        <v>696</v>
      </c>
      <c r="U4" s="441" t="s">
        <v>697</v>
      </c>
      <c r="V4" s="72" t="s">
        <v>698</v>
      </c>
      <c r="W4" s="73" t="s">
        <v>694</v>
      </c>
      <c r="X4" s="441" t="s">
        <v>695</v>
      </c>
      <c r="Y4" s="164" t="s">
        <v>696</v>
      </c>
      <c r="Z4" s="441" t="s">
        <v>697</v>
      </c>
      <c r="AA4" s="72" t="s">
        <v>698</v>
      </c>
      <c r="AB4" s="73" t="s">
        <v>694</v>
      </c>
      <c r="AC4" s="441" t="s">
        <v>695</v>
      </c>
      <c r="AD4" s="164" t="s">
        <v>696</v>
      </c>
      <c r="AE4" s="441" t="s">
        <v>697</v>
      </c>
      <c r="AF4" s="72" t="s">
        <v>698</v>
      </c>
      <c r="AG4" s="73" t="s">
        <v>694</v>
      </c>
      <c r="AH4" s="441" t="s">
        <v>695</v>
      </c>
      <c r="AI4" s="164" t="s">
        <v>696</v>
      </c>
      <c r="AJ4" s="441" t="s">
        <v>697</v>
      </c>
      <c r="AK4" s="72" t="s">
        <v>698</v>
      </c>
      <c r="AL4" s="73" t="s">
        <v>694</v>
      </c>
      <c r="AM4" s="441" t="s">
        <v>695</v>
      </c>
      <c r="AN4" s="164" t="s">
        <v>696</v>
      </c>
      <c r="AO4" s="441" t="s">
        <v>697</v>
      </c>
      <c r="AP4" s="72" t="s">
        <v>698</v>
      </c>
      <c r="AQ4" s="73" t="s">
        <v>694</v>
      </c>
      <c r="AR4" s="441" t="s">
        <v>695</v>
      </c>
      <c r="AS4" s="164" t="s">
        <v>696</v>
      </c>
      <c r="AT4" s="441" t="s">
        <v>697</v>
      </c>
      <c r="AU4" s="72" t="s">
        <v>698</v>
      </c>
      <c r="AV4" s="73" t="s">
        <v>694</v>
      </c>
      <c r="AW4" s="441" t="s">
        <v>695</v>
      </c>
      <c r="AX4" s="164" t="s">
        <v>696</v>
      </c>
      <c r="AY4" s="441" t="s">
        <v>697</v>
      </c>
      <c r="AZ4" s="72" t="s">
        <v>698</v>
      </c>
      <c r="BA4" s="73" t="s">
        <v>694</v>
      </c>
      <c r="BB4" s="441" t="s">
        <v>695</v>
      </c>
      <c r="BC4" s="164" t="s">
        <v>696</v>
      </c>
      <c r="BD4" s="441" t="s">
        <v>697</v>
      </c>
      <c r="BE4" s="72" t="s">
        <v>698</v>
      </c>
      <c r="BF4" s="73" t="s">
        <v>694</v>
      </c>
      <c r="BG4" s="441" t="s">
        <v>695</v>
      </c>
      <c r="BH4" s="164" t="s">
        <v>696</v>
      </c>
      <c r="BI4" s="441" t="s">
        <v>697</v>
      </c>
      <c r="BJ4" s="72" t="s">
        <v>698</v>
      </c>
      <c r="BK4" s="73" t="s">
        <v>694</v>
      </c>
      <c r="BL4" s="441" t="s">
        <v>695</v>
      </c>
      <c r="BM4" s="164" t="s">
        <v>696</v>
      </c>
      <c r="BN4" s="441" t="s">
        <v>697</v>
      </c>
      <c r="BO4" s="72" t="s">
        <v>698</v>
      </c>
      <c r="BP4" s="73" t="s">
        <v>694</v>
      </c>
      <c r="BQ4" s="441" t="s">
        <v>695</v>
      </c>
      <c r="BR4" s="164" t="s">
        <v>696</v>
      </c>
      <c r="BS4" s="441" t="s">
        <v>697</v>
      </c>
      <c r="BT4" s="72" t="s">
        <v>698</v>
      </c>
      <c r="BU4" s="73" t="s">
        <v>694</v>
      </c>
      <c r="BV4" s="441" t="s">
        <v>695</v>
      </c>
      <c r="BW4" s="164" t="s">
        <v>696</v>
      </c>
      <c r="BX4" s="441" t="s">
        <v>697</v>
      </c>
      <c r="BY4" s="72" t="s">
        <v>698</v>
      </c>
      <c r="BZ4" s="73" t="s">
        <v>694</v>
      </c>
      <c r="CA4" s="441" t="s">
        <v>695</v>
      </c>
      <c r="CB4" s="164" t="s">
        <v>696</v>
      </c>
      <c r="CC4" s="441" t="s">
        <v>697</v>
      </c>
      <c r="CD4" s="72" t="s">
        <v>698</v>
      </c>
      <c r="CE4" s="73" t="s">
        <v>694</v>
      </c>
      <c r="CF4" s="441" t="s">
        <v>695</v>
      </c>
      <c r="CG4" s="164" t="s">
        <v>696</v>
      </c>
      <c r="CH4" s="441" t="s">
        <v>697</v>
      </c>
      <c r="CI4" s="72" t="s">
        <v>698</v>
      </c>
      <c r="CJ4" s="73" t="s">
        <v>694</v>
      </c>
      <c r="CK4" s="441" t="s">
        <v>695</v>
      </c>
      <c r="CL4" s="164" t="s">
        <v>696</v>
      </c>
      <c r="CM4" s="441" t="s">
        <v>697</v>
      </c>
      <c r="CN4" s="72" t="s">
        <v>698</v>
      </c>
      <c r="CO4" s="73" t="s">
        <v>694</v>
      </c>
      <c r="CP4" s="441" t="s">
        <v>695</v>
      </c>
      <c r="CQ4" s="164" t="s">
        <v>696</v>
      </c>
      <c r="CR4" s="441" t="s">
        <v>697</v>
      </c>
      <c r="CS4" s="72" t="s">
        <v>698</v>
      </c>
      <c r="CT4" s="73" t="s">
        <v>694</v>
      </c>
      <c r="CU4" s="441" t="s">
        <v>695</v>
      </c>
      <c r="CV4" s="164" t="s">
        <v>696</v>
      </c>
      <c r="CW4" s="441" t="s">
        <v>697</v>
      </c>
      <c r="CX4" s="72" t="s">
        <v>698</v>
      </c>
      <c r="CY4" s="73" t="s">
        <v>694</v>
      </c>
      <c r="CZ4" s="441" t="s">
        <v>695</v>
      </c>
      <c r="DA4" s="164" t="s">
        <v>696</v>
      </c>
      <c r="DB4" s="441" t="s">
        <v>697</v>
      </c>
      <c r="DC4" s="72" t="s">
        <v>698</v>
      </c>
      <c r="DD4" s="73" t="s">
        <v>694</v>
      </c>
      <c r="DE4" s="441" t="s">
        <v>695</v>
      </c>
      <c r="DF4" s="164" t="s">
        <v>696</v>
      </c>
      <c r="DG4" s="441" t="s">
        <v>697</v>
      </c>
      <c r="DH4" s="72" t="s">
        <v>698</v>
      </c>
      <c r="DI4" s="73" t="s">
        <v>694</v>
      </c>
      <c r="DJ4" s="441" t="s">
        <v>695</v>
      </c>
      <c r="DK4" s="164" t="s">
        <v>696</v>
      </c>
      <c r="DL4" s="441" t="s">
        <v>697</v>
      </c>
      <c r="DM4" s="72" t="s">
        <v>698</v>
      </c>
      <c r="DN4" s="73" t="s">
        <v>694</v>
      </c>
      <c r="DO4" s="441" t="s">
        <v>695</v>
      </c>
      <c r="DP4" s="164" t="s">
        <v>696</v>
      </c>
      <c r="DQ4" s="441" t="s">
        <v>697</v>
      </c>
      <c r="DR4" s="72" t="s">
        <v>698</v>
      </c>
      <c r="DS4" s="73" t="s">
        <v>694</v>
      </c>
      <c r="DT4" s="441" t="s">
        <v>695</v>
      </c>
      <c r="DU4" s="164" t="s">
        <v>696</v>
      </c>
      <c r="DV4" s="441" t="s">
        <v>697</v>
      </c>
      <c r="DW4" s="72" t="s">
        <v>698</v>
      </c>
      <c r="DX4" s="73" t="s">
        <v>694</v>
      </c>
      <c r="DY4" s="441" t="s">
        <v>695</v>
      </c>
      <c r="DZ4" s="164" t="s">
        <v>696</v>
      </c>
      <c r="EA4" s="441" t="s">
        <v>697</v>
      </c>
      <c r="EB4" s="72" t="s">
        <v>698</v>
      </c>
      <c r="EC4" s="73" t="s">
        <v>694</v>
      </c>
      <c r="ED4" s="441" t="s">
        <v>695</v>
      </c>
      <c r="EE4" s="164" t="s">
        <v>696</v>
      </c>
      <c r="EF4" s="441" t="s">
        <v>697</v>
      </c>
      <c r="EG4" s="72" t="s">
        <v>698</v>
      </c>
      <c r="EH4" s="73" t="s">
        <v>694</v>
      </c>
      <c r="EI4" s="441" t="s">
        <v>695</v>
      </c>
      <c r="EJ4" s="164" t="s">
        <v>696</v>
      </c>
      <c r="EK4" s="441" t="s">
        <v>697</v>
      </c>
      <c r="EL4" s="72" t="s">
        <v>698</v>
      </c>
      <c r="EM4" s="73" t="s">
        <v>694</v>
      </c>
      <c r="EN4" s="441" t="s">
        <v>695</v>
      </c>
      <c r="EO4" s="164" t="s">
        <v>696</v>
      </c>
      <c r="EP4" s="441" t="s">
        <v>697</v>
      </c>
      <c r="EQ4" s="72" t="s">
        <v>698</v>
      </c>
      <c r="ER4" s="73" t="s">
        <v>694</v>
      </c>
      <c r="ES4" s="441" t="s">
        <v>695</v>
      </c>
      <c r="ET4" s="164" t="s">
        <v>696</v>
      </c>
      <c r="EU4" s="441" t="s">
        <v>697</v>
      </c>
      <c r="EV4" s="72" t="s">
        <v>698</v>
      </c>
      <c r="EW4" s="73" t="s">
        <v>694</v>
      </c>
      <c r="EX4" s="441" t="s">
        <v>695</v>
      </c>
      <c r="EY4" s="164" t="s">
        <v>696</v>
      </c>
      <c r="EZ4" s="441" t="s">
        <v>697</v>
      </c>
      <c r="FA4" s="72" t="s">
        <v>698</v>
      </c>
    </row>
    <row r="5" spans="1:158" ht="21">
      <c r="A5" s="166" t="s">
        <v>690</v>
      </c>
      <c r="B5" s="132"/>
      <c r="C5" s="155"/>
      <c r="D5" s="215"/>
      <c r="E5" s="192"/>
      <c r="F5" s="192"/>
      <c r="G5" s="155"/>
      <c r="H5" s="155"/>
      <c r="I5" s="215"/>
      <c r="J5" s="192"/>
      <c r="K5" s="192"/>
      <c r="L5" s="155"/>
      <c r="M5" s="155"/>
      <c r="N5" s="215"/>
      <c r="O5" s="192"/>
      <c r="P5" s="192"/>
      <c r="Q5" s="155"/>
      <c r="R5" s="155"/>
      <c r="S5" s="215"/>
      <c r="T5" s="192"/>
      <c r="U5" s="192"/>
      <c r="V5" s="155"/>
      <c r="W5" s="155"/>
      <c r="X5" s="215"/>
      <c r="Y5" s="192"/>
      <c r="Z5" s="192"/>
      <c r="AA5" s="155"/>
      <c r="AB5" s="155"/>
      <c r="AC5" s="215"/>
      <c r="AD5" s="192"/>
      <c r="AE5" s="192"/>
      <c r="AF5" s="155"/>
      <c r="AG5" s="155"/>
      <c r="AH5" s="215"/>
      <c r="AI5" s="192"/>
      <c r="AJ5" s="192"/>
      <c r="AK5" s="155"/>
      <c r="AL5" s="155"/>
      <c r="AM5" s="215"/>
      <c r="AN5" s="192"/>
      <c r="AO5" s="192"/>
      <c r="AP5" s="155"/>
      <c r="AQ5" s="155"/>
      <c r="AR5" s="215"/>
      <c r="AS5" s="192"/>
      <c r="AT5" s="192"/>
      <c r="AU5" s="155"/>
      <c r="AV5" s="155"/>
      <c r="AW5" s="215"/>
      <c r="AX5" s="192"/>
      <c r="AY5" s="192"/>
      <c r="AZ5" s="155"/>
      <c r="BA5" s="155"/>
      <c r="BB5" s="215"/>
      <c r="BC5" s="192"/>
      <c r="BD5" s="192"/>
      <c r="BE5" s="155"/>
      <c r="BF5" s="155"/>
      <c r="BG5" s="215"/>
      <c r="BH5" s="192"/>
      <c r="BI5" s="192"/>
      <c r="BJ5" s="155"/>
      <c r="BK5" s="155"/>
      <c r="BL5" s="215"/>
      <c r="BM5" s="192"/>
      <c r="BN5" s="192"/>
      <c r="BO5" s="155"/>
      <c r="BP5" s="155"/>
      <c r="BQ5" s="215"/>
      <c r="BR5" s="192"/>
      <c r="BS5" s="192"/>
      <c r="BT5" s="155"/>
      <c r="BU5" s="155"/>
      <c r="BV5" s="215"/>
      <c r="BW5" s="192"/>
      <c r="BX5" s="192"/>
      <c r="BY5" s="155"/>
      <c r="BZ5" s="155"/>
      <c r="CA5" s="215"/>
      <c r="CB5" s="192"/>
      <c r="CC5" s="192"/>
      <c r="CD5" s="155"/>
      <c r="CE5" s="155"/>
      <c r="CF5" s="215"/>
      <c r="CG5" s="192"/>
      <c r="CH5" s="192"/>
      <c r="CI5" s="155"/>
      <c r="CJ5" s="155"/>
      <c r="CK5" s="215"/>
      <c r="CL5" s="192"/>
      <c r="CM5" s="192"/>
      <c r="CN5" s="155"/>
      <c r="CO5" s="155"/>
      <c r="CP5" s="215"/>
      <c r="CQ5" s="192"/>
      <c r="CR5" s="192"/>
      <c r="CS5" s="155"/>
      <c r="CT5" s="155"/>
      <c r="CU5" s="215"/>
      <c r="CV5" s="192"/>
      <c r="CW5" s="192"/>
      <c r="CX5" s="155"/>
      <c r="CY5" s="155"/>
      <c r="CZ5" s="215"/>
      <c r="DA5" s="192"/>
      <c r="DB5" s="192"/>
      <c r="DC5" s="155"/>
      <c r="DD5" s="155"/>
      <c r="DE5" s="215"/>
      <c r="DF5" s="192"/>
      <c r="DG5" s="192"/>
      <c r="DH5" s="155"/>
      <c r="DI5" s="155"/>
      <c r="DJ5" s="215"/>
      <c r="DK5" s="192"/>
      <c r="DL5" s="192"/>
      <c r="DM5" s="155"/>
      <c r="DN5" s="155"/>
      <c r="DO5" s="215"/>
      <c r="DP5" s="192"/>
      <c r="DQ5" s="192"/>
      <c r="DR5" s="155"/>
      <c r="DS5" s="155"/>
      <c r="DT5" s="215"/>
      <c r="DU5" s="192"/>
      <c r="DV5" s="192"/>
      <c r="DW5" s="155"/>
      <c r="DX5" s="155"/>
      <c r="DY5" s="215"/>
      <c r="DZ5" s="192"/>
      <c r="EA5" s="192"/>
      <c r="EB5" s="155"/>
      <c r="EC5" s="155"/>
      <c r="ED5" s="215"/>
      <c r="EE5" s="192"/>
      <c r="EF5" s="192"/>
      <c r="EG5" s="155"/>
      <c r="EH5" s="155"/>
      <c r="EI5" s="215"/>
      <c r="EJ5" s="192"/>
      <c r="EK5" s="192"/>
      <c r="EL5" s="155"/>
      <c r="EM5" s="155"/>
      <c r="EN5" s="215"/>
      <c r="EO5" s="192"/>
      <c r="EP5" s="192"/>
      <c r="EQ5" s="155"/>
      <c r="ER5" s="155"/>
      <c r="ES5" s="215"/>
      <c r="ET5" s="192"/>
      <c r="EU5" s="192"/>
      <c r="EV5" s="155"/>
      <c r="EW5" s="155"/>
      <c r="EX5" s="215"/>
      <c r="EY5" s="192"/>
      <c r="EZ5" s="192"/>
      <c r="FA5" s="155"/>
    </row>
    <row r="6" spans="1:158" ht="21">
      <c r="A6" s="132"/>
      <c r="B6" s="132" t="s">
        <v>712</v>
      </c>
      <c r="C6" s="134" t="s">
        <v>699</v>
      </c>
      <c r="D6" s="141"/>
      <c r="E6" s="191"/>
      <c r="F6" s="191"/>
      <c r="G6" s="134"/>
      <c r="H6" s="134" t="s">
        <v>699</v>
      </c>
      <c r="I6" s="141"/>
      <c r="J6" s="191"/>
      <c r="K6" s="191"/>
      <c r="L6" s="134"/>
      <c r="M6" s="134" t="s">
        <v>699</v>
      </c>
      <c r="N6" s="141"/>
      <c r="O6" s="191"/>
      <c r="P6" s="191"/>
      <c r="Q6" s="134"/>
      <c r="R6" s="134" t="s">
        <v>699</v>
      </c>
      <c r="S6" s="141"/>
      <c r="T6" s="191"/>
      <c r="U6" s="191"/>
      <c r="V6" s="134"/>
      <c r="W6" s="134" t="s">
        <v>699</v>
      </c>
      <c r="X6" s="141"/>
      <c r="Y6" s="191"/>
      <c r="Z6" s="191"/>
      <c r="AA6" s="134"/>
      <c r="AB6" s="134" t="s">
        <v>699</v>
      </c>
      <c r="AC6" s="141"/>
      <c r="AD6" s="191"/>
      <c r="AE6" s="191"/>
      <c r="AF6" s="134"/>
      <c r="AG6" s="134" t="s">
        <v>699</v>
      </c>
      <c r="AH6" s="141"/>
      <c r="AI6" s="191"/>
      <c r="AJ6" s="191"/>
      <c r="AK6" s="134"/>
      <c r="AL6" s="134" t="s">
        <v>699</v>
      </c>
      <c r="AM6" s="141"/>
      <c r="AN6" s="191"/>
      <c r="AO6" s="191"/>
      <c r="AP6" s="134"/>
      <c r="AQ6" s="134" t="s">
        <v>699</v>
      </c>
      <c r="AR6" s="141"/>
      <c r="AS6" s="191"/>
      <c r="AT6" s="191"/>
      <c r="AU6" s="134"/>
      <c r="AV6" s="134" t="s">
        <v>699</v>
      </c>
      <c r="AW6" s="141"/>
      <c r="AX6" s="191"/>
      <c r="AY6" s="191"/>
      <c r="AZ6" s="134"/>
      <c r="BA6" s="134" t="s">
        <v>699</v>
      </c>
      <c r="BB6" s="141"/>
      <c r="BC6" s="191"/>
      <c r="BD6" s="191"/>
      <c r="BE6" s="134"/>
      <c r="BF6" s="134" t="s">
        <v>699</v>
      </c>
      <c r="BG6" s="141"/>
      <c r="BH6" s="191"/>
      <c r="BI6" s="191"/>
      <c r="BJ6" s="134"/>
      <c r="BK6" s="134" t="s">
        <v>699</v>
      </c>
      <c r="BL6" s="141"/>
      <c r="BM6" s="191"/>
      <c r="BN6" s="191"/>
      <c r="BO6" s="134"/>
      <c r="BP6" s="134" t="s">
        <v>699</v>
      </c>
      <c r="BQ6" s="141"/>
      <c r="BR6" s="191"/>
      <c r="BS6" s="191"/>
      <c r="BT6" s="134"/>
      <c r="BU6" s="134" t="s">
        <v>699</v>
      </c>
      <c r="BV6" s="141"/>
      <c r="BW6" s="191"/>
      <c r="BX6" s="191"/>
      <c r="BY6" s="134"/>
      <c r="BZ6" s="134" t="s">
        <v>699</v>
      </c>
      <c r="CA6" s="141"/>
      <c r="CB6" s="191"/>
      <c r="CC6" s="191"/>
      <c r="CD6" s="134"/>
      <c r="CE6" s="134" t="s">
        <v>699</v>
      </c>
      <c r="CF6" s="141"/>
      <c r="CG6" s="191"/>
      <c r="CH6" s="191"/>
      <c r="CI6" s="134"/>
      <c r="CJ6" s="134" t="s">
        <v>699</v>
      </c>
      <c r="CK6" s="141"/>
      <c r="CL6" s="191"/>
      <c r="CM6" s="191"/>
      <c r="CN6" s="134"/>
      <c r="CO6" s="134" t="s">
        <v>699</v>
      </c>
      <c r="CP6" s="141"/>
      <c r="CQ6" s="191"/>
      <c r="CR6" s="191"/>
      <c r="CS6" s="134"/>
      <c r="CT6" s="134" t="s">
        <v>699</v>
      </c>
      <c r="CU6" s="141"/>
      <c r="CV6" s="191"/>
      <c r="CW6" s="191"/>
      <c r="CX6" s="134"/>
      <c r="CY6" s="134" t="s">
        <v>699</v>
      </c>
      <c r="CZ6" s="141"/>
      <c r="DA6" s="191"/>
      <c r="DB6" s="191"/>
      <c r="DC6" s="134"/>
      <c r="DD6" s="134" t="s">
        <v>699</v>
      </c>
      <c r="DE6" s="141"/>
      <c r="DF6" s="191"/>
      <c r="DG6" s="191"/>
      <c r="DH6" s="134"/>
      <c r="DI6" s="134" t="s">
        <v>699</v>
      </c>
      <c r="DJ6" s="141"/>
      <c r="DK6" s="191"/>
      <c r="DL6" s="191"/>
      <c r="DM6" s="134"/>
      <c r="DN6" s="134" t="s">
        <v>699</v>
      </c>
      <c r="DO6" s="141"/>
      <c r="DP6" s="191"/>
      <c r="DQ6" s="191"/>
      <c r="DR6" s="134"/>
      <c r="DS6" s="134" t="s">
        <v>699</v>
      </c>
      <c r="DT6" s="141"/>
      <c r="DU6" s="191"/>
      <c r="DV6" s="191"/>
      <c r="DW6" s="134"/>
      <c r="DX6" s="134" t="s">
        <v>699</v>
      </c>
      <c r="DY6" s="141"/>
      <c r="DZ6" s="191"/>
      <c r="EA6" s="191"/>
      <c r="EB6" s="134"/>
      <c r="EC6" s="134" t="s">
        <v>699</v>
      </c>
      <c r="ED6" s="141"/>
      <c r="EE6" s="191"/>
      <c r="EF6" s="191"/>
      <c r="EG6" s="134"/>
      <c r="EH6" s="134" t="s">
        <v>699</v>
      </c>
      <c r="EI6" s="141"/>
      <c r="EJ6" s="191"/>
      <c r="EK6" s="191"/>
      <c r="EL6" s="134"/>
      <c r="EM6" s="134" t="s">
        <v>699</v>
      </c>
      <c r="EN6" s="141"/>
      <c r="EO6" s="191"/>
      <c r="EP6" s="191"/>
      <c r="EQ6" s="134"/>
      <c r="ER6" s="134" t="s">
        <v>699</v>
      </c>
      <c r="ES6" s="141"/>
      <c r="ET6" s="191"/>
      <c r="EU6" s="191"/>
      <c r="EV6" s="134"/>
      <c r="EW6" s="134" t="s">
        <v>699</v>
      </c>
      <c r="EX6" s="141"/>
      <c r="EY6" s="191"/>
      <c r="EZ6" s="191"/>
      <c r="FA6" s="134"/>
    </row>
    <row r="7" spans="1:158" ht="21.75" thickBot="1">
      <c r="A7" s="167"/>
      <c r="B7" s="157" t="s">
        <v>43</v>
      </c>
      <c r="C7" s="168"/>
      <c r="D7" s="157"/>
      <c r="E7" s="157"/>
      <c r="F7" s="157"/>
      <c r="G7" s="157"/>
      <c r="H7" s="168"/>
      <c r="I7" s="157"/>
      <c r="J7" s="157"/>
      <c r="K7" s="157"/>
      <c r="L7" s="157"/>
      <c r="M7" s="168"/>
      <c r="N7" s="157"/>
      <c r="O7" s="157"/>
      <c r="P7" s="157"/>
      <c r="Q7" s="157"/>
      <c r="R7" s="168"/>
      <c r="S7" s="157"/>
      <c r="T7" s="157"/>
      <c r="U7" s="157"/>
      <c r="V7" s="157"/>
      <c r="W7" s="168"/>
      <c r="X7" s="157"/>
      <c r="Y7" s="157"/>
      <c r="Z7" s="157"/>
      <c r="AA7" s="157"/>
      <c r="AB7" s="168"/>
      <c r="AC7" s="157"/>
      <c r="AD7" s="157"/>
      <c r="AE7" s="157"/>
      <c r="AF7" s="157"/>
      <c r="AG7" s="168"/>
      <c r="AH7" s="157"/>
      <c r="AI7" s="157"/>
      <c r="AJ7" s="157"/>
      <c r="AK7" s="157"/>
      <c r="AL7" s="168"/>
      <c r="AM7" s="157"/>
      <c r="AN7" s="157"/>
      <c r="AO7" s="157"/>
      <c r="AP7" s="157"/>
      <c r="AQ7" s="168"/>
      <c r="AR7" s="157"/>
      <c r="AS7" s="157"/>
      <c r="AT7" s="157"/>
      <c r="AU7" s="157"/>
      <c r="AV7" s="168"/>
      <c r="AW7" s="157"/>
      <c r="AX7" s="157"/>
      <c r="AY7" s="157"/>
      <c r="AZ7" s="157"/>
      <c r="BA7" s="168"/>
      <c r="BB7" s="157"/>
      <c r="BC7" s="157"/>
      <c r="BD7" s="157"/>
      <c r="BE7" s="157"/>
      <c r="BF7" s="168"/>
      <c r="BG7" s="157"/>
      <c r="BH7" s="157"/>
      <c r="BI7" s="157"/>
      <c r="BJ7" s="157"/>
      <c r="BK7" s="168"/>
      <c r="BL7" s="157"/>
      <c r="BM7" s="157"/>
      <c r="BN7" s="157"/>
      <c r="BO7" s="157"/>
      <c r="BP7" s="168"/>
      <c r="BQ7" s="157"/>
      <c r="BR7" s="157"/>
      <c r="BS7" s="157"/>
      <c r="BT7" s="157"/>
      <c r="BU7" s="168"/>
      <c r="BV7" s="157"/>
      <c r="BW7" s="157"/>
      <c r="BX7" s="157"/>
      <c r="BY7" s="157"/>
      <c r="BZ7" s="168"/>
      <c r="CA7" s="157"/>
      <c r="CB7" s="157"/>
      <c r="CC7" s="157"/>
      <c r="CD7" s="157"/>
      <c r="CE7" s="168"/>
      <c r="CF7" s="157"/>
      <c r="CG7" s="157"/>
      <c r="CH7" s="157"/>
      <c r="CI7" s="157"/>
      <c r="CJ7" s="168"/>
      <c r="CK7" s="157"/>
      <c r="CL7" s="157"/>
      <c r="CM7" s="157"/>
      <c r="CN7" s="157"/>
      <c r="CO7" s="168"/>
      <c r="CP7" s="157"/>
      <c r="CQ7" s="157"/>
      <c r="CR7" s="157"/>
      <c r="CS7" s="157"/>
      <c r="CT7" s="168"/>
      <c r="CU7" s="157"/>
      <c r="CV7" s="157"/>
      <c r="CW7" s="157"/>
      <c r="CX7" s="157"/>
      <c r="CY7" s="168"/>
      <c r="CZ7" s="157"/>
      <c r="DA7" s="157"/>
      <c r="DB7" s="157"/>
      <c r="DC7" s="157"/>
      <c r="DD7" s="168"/>
      <c r="DE7" s="157"/>
      <c r="DF7" s="157"/>
      <c r="DG7" s="157"/>
      <c r="DH7" s="157"/>
      <c r="DI7" s="168"/>
      <c r="DJ7" s="157"/>
      <c r="DK7" s="157"/>
      <c r="DL7" s="157"/>
      <c r="DM7" s="157"/>
      <c r="DN7" s="168"/>
      <c r="DO7" s="157"/>
      <c r="DP7" s="157"/>
      <c r="DQ7" s="157"/>
      <c r="DR7" s="157"/>
      <c r="DS7" s="168"/>
      <c r="DT7" s="157"/>
      <c r="DU7" s="157"/>
      <c r="DV7" s="157"/>
      <c r="DW7" s="157"/>
      <c r="DX7" s="168"/>
      <c r="DY7" s="157"/>
      <c r="DZ7" s="157"/>
      <c r="EA7" s="157"/>
      <c r="EB7" s="157"/>
      <c r="EC7" s="168"/>
      <c r="ED7" s="157"/>
      <c r="EE7" s="157"/>
      <c r="EF7" s="157"/>
      <c r="EG7" s="157"/>
      <c r="EH7" s="168"/>
      <c r="EI7" s="157"/>
      <c r="EJ7" s="157"/>
      <c r="EK7" s="157"/>
      <c r="EL7" s="157"/>
      <c r="EM7" s="168"/>
      <c r="EN7" s="157"/>
      <c r="EO7" s="157"/>
      <c r="EP7" s="157"/>
      <c r="EQ7" s="157"/>
      <c r="ER7" s="168"/>
      <c r="ES7" s="157"/>
      <c r="ET7" s="157"/>
      <c r="EU7" s="157"/>
      <c r="EV7" s="157"/>
      <c r="EW7" s="168"/>
      <c r="EX7" s="157"/>
      <c r="EY7" s="157"/>
      <c r="EZ7" s="157"/>
      <c r="FA7" s="157"/>
    </row>
    <row r="8" spans="1:158" ht="21">
      <c r="A8" s="259">
        <v>1</v>
      </c>
      <c r="B8" s="271" t="s">
        <v>703</v>
      </c>
      <c r="C8" s="134" t="s">
        <v>699</v>
      </c>
      <c r="D8" s="162"/>
      <c r="E8" s="74"/>
      <c r="F8" s="74"/>
      <c r="G8" s="80"/>
      <c r="H8" s="134" t="s">
        <v>699</v>
      </c>
      <c r="I8" s="162"/>
      <c r="J8" s="74"/>
      <c r="K8" s="74"/>
      <c r="L8" s="80"/>
      <c r="M8" s="134" t="s">
        <v>699</v>
      </c>
      <c r="N8" s="162"/>
      <c r="O8" s="74"/>
      <c r="P8" s="74"/>
      <c r="Q8" s="80"/>
      <c r="R8" s="134" t="s">
        <v>699</v>
      </c>
      <c r="S8" s="162"/>
      <c r="T8" s="74"/>
      <c r="U8" s="74"/>
      <c r="V8" s="80"/>
      <c r="W8" s="134" t="s">
        <v>699</v>
      </c>
      <c r="X8" s="162"/>
      <c r="Y8" s="74"/>
      <c r="Z8" s="74"/>
      <c r="AA8" s="80"/>
      <c r="AB8" s="134" t="s">
        <v>699</v>
      </c>
      <c r="AC8" s="162"/>
      <c r="AD8" s="74"/>
      <c r="AE8" s="74"/>
      <c r="AF8" s="80"/>
      <c r="AG8" s="134" t="s">
        <v>699</v>
      </c>
      <c r="AH8" s="162"/>
      <c r="AI8" s="74"/>
      <c r="AJ8" s="74"/>
      <c r="AK8" s="80"/>
      <c r="AL8" s="134" t="s">
        <v>699</v>
      </c>
      <c r="AM8" s="162"/>
      <c r="AN8" s="74"/>
      <c r="AO8" s="74"/>
      <c r="AP8" s="80"/>
      <c r="AQ8" s="134" t="s">
        <v>699</v>
      </c>
      <c r="AR8" s="162"/>
      <c r="AS8" s="74"/>
      <c r="AT8" s="74"/>
      <c r="AU8" s="80"/>
      <c r="AV8" s="134" t="s">
        <v>699</v>
      </c>
      <c r="AW8" s="162"/>
      <c r="AX8" s="74"/>
      <c r="AY8" s="74"/>
      <c r="AZ8" s="80"/>
      <c r="BA8" s="134" t="s">
        <v>699</v>
      </c>
      <c r="BB8" s="162"/>
      <c r="BC8" s="74"/>
      <c r="BD8" s="74"/>
      <c r="BE8" s="80"/>
      <c r="BF8" s="134" t="s">
        <v>699</v>
      </c>
      <c r="BG8" s="162"/>
      <c r="BH8" s="74"/>
      <c r="BI8" s="74"/>
      <c r="BJ8" s="80"/>
      <c r="BK8" s="134" t="s">
        <v>699</v>
      </c>
      <c r="BL8" s="162"/>
      <c r="BM8" s="74"/>
      <c r="BN8" s="74"/>
      <c r="BO8" s="80"/>
      <c r="BP8" s="134" t="s">
        <v>699</v>
      </c>
      <c r="BQ8" s="162"/>
      <c r="BR8" s="74"/>
      <c r="BS8" s="74"/>
      <c r="BT8" s="80"/>
      <c r="BU8" s="134" t="s">
        <v>699</v>
      </c>
      <c r="BV8" s="162"/>
      <c r="BW8" s="74"/>
      <c r="BX8" s="74"/>
      <c r="BY8" s="80"/>
      <c r="BZ8" s="134" t="s">
        <v>699</v>
      </c>
      <c r="CA8" s="162"/>
      <c r="CB8" s="74"/>
      <c r="CC8" s="74"/>
      <c r="CD8" s="80"/>
      <c r="CE8" s="134" t="s">
        <v>699</v>
      </c>
      <c r="CF8" s="162"/>
      <c r="CG8" s="74"/>
      <c r="CH8" s="74"/>
      <c r="CI8" s="80"/>
      <c r="CJ8" s="134" t="s">
        <v>699</v>
      </c>
      <c r="CK8" s="162"/>
      <c r="CL8" s="74"/>
      <c r="CM8" s="74"/>
      <c r="CN8" s="80"/>
      <c r="CO8" s="134" t="s">
        <v>699</v>
      </c>
      <c r="CP8" s="162"/>
      <c r="CQ8" s="74"/>
      <c r="CR8" s="74"/>
      <c r="CS8" s="80"/>
      <c r="CT8" s="134" t="s">
        <v>699</v>
      </c>
      <c r="CU8" s="162"/>
      <c r="CV8" s="74"/>
      <c r="CW8" s="74"/>
      <c r="CX8" s="80"/>
      <c r="CY8" s="134" t="s">
        <v>699</v>
      </c>
      <c r="CZ8" s="162"/>
      <c r="DA8" s="74"/>
      <c r="DB8" s="74"/>
      <c r="DC8" s="80"/>
      <c r="DD8" s="134" t="s">
        <v>699</v>
      </c>
      <c r="DE8" s="162"/>
      <c r="DF8" s="74"/>
      <c r="DG8" s="74"/>
      <c r="DH8" s="80"/>
      <c r="DI8" s="134" t="s">
        <v>699</v>
      </c>
      <c r="DJ8" s="162"/>
      <c r="DK8" s="74"/>
      <c r="DL8" s="74"/>
      <c r="DM8" s="80"/>
      <c r="DN8" s="134" t="s">
        <v>699</v>
      </c>
      <c r="DO8" s="162"/>
      <c r="DP8" s="74"/>
      <c r="DQ8" s="74"/>
      <c r="DR8" s="80"/>
      <c r="DS8" s="134" t="s">
        <v>699</v>
      </c>
      <c r="DT8" s="162"/>
      <c r="DU8" s="74"/>
      <c r="DV8" s="74"/>
      <c r="DW8" s="80"/>
      <c r="DX8" s="134" t="s">
        <v>699</v>
      </c>
      <c r="DY8" s="162"/>
      <c r="DZ8" s="74"/>
      <c r="EA8" s="74"/>
      <c r="EB8" s="80"/>
      <c r="EC8" s="134" t="s">
        <v>699</v>
      </c>
      <c r="ED8" s="162"/>
      <c r="EE8" s="74"/>
      <c r="EF8" s="74"/>
      <c r="EG8" s="80"/>
      <c r="EH8" s="134" t="s">
        <v>699</v>
      </c>
      <c r="EI8" s="162"/>
      <c r="EJ8" s="74"/>
      <c r="EK8" s="74"/>
      <c r="EL8" s="80"/>
      <c r="EM8" s="134" t="s">
        <v>699</v>
      </c>
      <c r="EN8" s="162"/>
      <c r="EO8" s="74"/>
      <c r="EP8" s="74"/>
      <c r="EQ8" s="80"/>
      <c r="ER8" s="134" t="s">
        <v>699</v>
      </c>
      <c r="ES8" s="162"/>
      <c r="ET8" s="74"/>
      <c r="EU8" s="74"/>
      <c r="EV8" s="80"/>
      <c r="EW8" s="134" t="s">
        <v>699</v>
      </c>
      <c r="EX8" s="162"/>
      <c r="EY8" s="74"/>
      <c r="EZ8" s="74"/>
      <c r="FA8" s="80"/>
    </row>
    <row r="9" spans="1:158" ht="21.75" thickBot="1">
      <c r="A9" s="261"/>
      <c r="B9" s="346" t="s">
        <v>43</v>
      </c>
      <c r="C9" s="84"/>
      <c r="D9" s="106"/>
      <c r="E9" s="81"/>
      <c r="F9" s="81"/>
      <c r="G9" s="84"/>
      <c r="H9" s="84"/>
      <c r="I9" s="106"/>
      <c r="J9" s="81"/>
      <c r="K9" s="81"/>
      <c r="L9" s="84"/>
      <c r="M9" s="84"/>
      <c r="N9" s="106"/>
      <c r="O9" s="81"/>
      <c r="P9" s="81"/>
      <c r="Q9" s="84"/>
      <c r="R9" s="84"/>
      <c r="S9" s="106"/>
      <c r="T9" s="81"/>
      <c r="U9" s="81"/>
      <c r="V9" s="84"/>
      <c r="W9" s="84"/>
      <c r="X9" s="106"/>
      <c r="Y9" s="81"/>
      <c r="Z9" s="81"/>
      <c r="AA9" s="84"/>
      <c r="AB9" s="84"/>
      <c r="AC9" s="106"/>
      <c r="AD9" s="81"/>
      <c r="AE9" s="81"/>
      <c r="AF9" s="84"/>
      <c r="AG9" s="84"/>
      <c r="AH9" s="106"/>
      <c r="AI9" s="81"/>
      <c r="AJ9" s="81"/>
      <c r="AK9" s="84"/>
      <c r="AL9" s="84"/>
      <c r="AM9" s="106"/>
      <c r="AN9" s="81"/>
      <c r="AO9" s="81"/>
      <c r="AP9" s="84"/>
      <c r="AQ9" s="84"/>
      <c r="AR9" s="106"/>
      <c r="AS9" s="81"/>
      <c r="AT9" s="81"/>
      <c r="AU9" s="84"/>
      <c r="AV9" s="84"/>
      <c r="AW9" s="106"/>
      <c r="AX9" s="81"/>
      <c r="AY9" s="81"/>
      <c r="AZ9" s="84"/>
      <c r="BA9" s="84"/>
      <c r="BB9" s="106"/>
      <c r="BC9" s="81"/>
      <c r="BD9" s="81"/>
      <c r="BE9" s="84"/>
      <c r="BF9" s="84"/>
      <c r="BG9" s="106"/>
      <c r="BH9" s="81"/>
      <c r="BI9" s="81"/>
      <c r="BJ9" s="84"/>
      <c r="BK9" s="84"/>
      <c r="BL9" s="106"/>
      <c r="BM9" s="81"/>
      <c r="BN9" s="81"/>
      <c r="BO9" s="84"/>
      <c r="BP9" s="84"/>
      <c r="BQ9" s="106"/>
      <c r="BR9" s="81"/>
      <c r="BS9" s="81"/>
      <c r="BT9" s="84"/>
      <c r="BU9" s="84"/>
      <c r="BV9" s="106"/>
      <c r="BW9" s="81"/>
      <c r="BX9" s="81"/>
      <c r="BY9" s="84"/>
      <c r="BZ9" s="84"/>
      <c r="CA9" s="106"/>
      <c r="CB9" s="81"/>
      <c r="CC9" s="81"/>
      <c r="CD9" s="84"/>
      <c r="CE9" s="84"/>
      <c r="CF9" s="106"/>
      <c r="CG9" s="81"/>
      <c r="CH9" s="81"/>
      <c r="CI9" s="84"/>
      <c r="CJ9" s="84"/>
      <c r="CK9" s="106"/>
      <c r="CL9" s="81"/>
      <c r="CM9" s="81"/>
      <c r="CN9" s="84"/>
      <c r="CO9" s="84"/>
      <c r="CP9" s="106"/>
      <c r="CQ9" s="81"/>
      <c r="CR9" s="81"/>
      <c r="CS9" s="84"/>
      <c r="CT9" s="84"/>
      <c r="CU9" s="106"/>
      <c r="CV9" s="81"/>
      <c r="CW9" s="81"/>
      <c r="CX9" s="84"/>
      <c r="CY9" s="84"/>
      <c r="CZ9" s="106"/>
      <c r="DA9" s="81"/>
      <c r="DB9" s="81"/>
      <c r="DC9" s="84"/>
      <c r="DD9" s="84"/>
      <c r="DE9" s="106"/>
      <c r="DF9" s="81"/>
      <c r="DG9" s="81"/>
      <c r="DH9" s="84"/>
      <c r="DI9" s="84"/>
      <c r="DJ9" s="106"/>
      <c r="DK9" s="81"/>
      <c r="DL9" s="81"/>
      <c r="DM9" s="84"/>
      <c r="DN9" s="84"/>
      <c r="DO9" s="106"/>
      <c r="DP9" s="81"/>
      <c r="DQ9" s="81"/>
      <c r="DR9" s="84"/>
      <c r="DS9" s="84"/>
      <c r="DT9" s="106"/>
      <c r="DU9" s="81"/>
      <c r="DV9" s="81"/>
      <c r="DW9" s="84"/>
      <c r="DX9" s="84"/>
      <c r="DY9" s="106"/>
      <c r="DZ9" s="81"/>
      <c r="EA9" s="81"/>
      <c r="EB9" s="84"/>
      <c r="EC9" s="84"/>
      <c r="ED9" s="106"/>
      <c r="EE9" s="81"/>
      <c r="EF9" s="81"/>
      <c r="EG9" s="84"/>
      <c r="EH9" s="84"/>
      <c r="EI9" s="106"/>
      <c r="EJ9" s="81"/>
      <c r="EK9" s="81"/>
      <c r="EL9" s="84"/>
      <c r="EM9" s="84"/>
      <c r="EN9" s="106"/>
      <c r="EO9" s="81"/>
      <c r="EP9" s="81"/>
      <c r="EQ9" s="84"/>
      <c r="ER9" s="84"/>
      <c r="ES9" s="106"/>
      <c r="ET9" s="81"/>
      <c r="EU9" s="81"/>
      <c r="EV9" s="84"/>
      <c r="EW9" s="84"/>
      <c r="EX9" s="106"/>
      <c r="EY9" s="81"/>
      <c r="EZ9" s="81"/>
      <c r="FA9" s="84"/>
    </row>
    <row r="10" spans="1:158" ht="21">
      <c r="A10" s="259">
        <v>2</v>
      </c>
      <c r="B10" s="271" t="s">
        <v>703</v>
      </c>
      <c r="C10" s="134" t="s">
        <v>699</v>
      </c>
      <c r="D10" s="162"/>
      <c r="E10" s="74"/>
      <c r="F10" s="74"/>
      <c r="G10" s="80"/>
      <c r="H10" s="134" t="s">
        <v>699</v>
      </c>
      <c r="I10" s="162"/>
      <c r="J10" s="74"/>
      <c r="K10" s="74"/>
      <c r="L10" s="80"/>
      <c r="M10" s="134" t="s">
        <v>699</v>
      </c>
      <c r="N10" s="162"/>
      <c r="O10" s="74"/>
      <c r="P10" s="74"/>
      <c r="Q10" s="80"/>
      <c r="R10" s="134" t="s">
        <v>699</v>
      </c>
      <c r="S10" s="162"/>
      <c r="T10" s="74"/>
      <c r="U10" s="74"/>
      <c r="V10" s="80"/>
      <c r="W10" s="134" t="s">
        <v>699</v>
      </c>
      <c r="X10" s="162"/>
      <c r="Y10" s="74"/>
      <c r="Z10" s="74"/>
      <c r="AA10" s="80"/>
      <c r="AB10" s="134" t="s">
        <v>699</v>
      </c>
      <c r="AC10" s="162"/>
      <c r="AD10" s="74"/>
      <c r="AE10" s="74"/>
      <c r="AF10" s="80"/>
      <c r="AG10" s="134" t="s">
        <v>699</v>
      </c>
      <c r="AH10" s="162"/>
      <c r="AI10" s="74"/>
      <c r="AJ10" s="74"/>
      <c r="AK10" s="80"/>
      <c r="AL10" s="134" t="s">
        <v>699</v>
      </c>
      <c r="AM10" s="162"/>
      <c r="AN10" s="74"/>
      <c r="AO10" s="74"/>
      <c r="AP10" s="80"/>
      <c r="AQ10" s="134" t="s">
        <v>699</v>
      </c>
      <c r="AR10" s="162"/>
      <c r="AS10" s="74"/>
      <c r="AT10" s="74"/>
      <c r="AU10" s="80"/>
      <c r="AV10" s="134" t="s">
        <v>699</v>
      </c>
      <c r="AW10" s="162"/>
      <c r="AX10" s="74"/>
      <c r="AY10" s="74"/>
      <c r="AZ10" s="80"/>
      <c r="BA10" s="134" t="s">
        <v>699</v>
      </c>
      <c r="BB10" s="162"/>
      <c r="BC10" s="74"/>
      <c r="BD10" s="74"/>
      <c r="BE10" s="80"/>
      <c r="BF10" s="134" t="s">
        <v>699</v>
      </c>
      <c r="BG10" s="162"/>
      <c r="BH10" s="74"/>
      <c r="BI10" s="74"/>
      <c r="BJ10" s="80"/>
      <c r="BK10" s="134" t="s">
        <v>699</v>
      </c>
      <c r="BL10" s="162"/>
      <c r="BM10" s="74"/>
      <c r="BN10" s="74"/>
      <c r="BO10" s="80"/>
      <c r="BP10" s="134" t="s">
        <v>699</v>
      </c>
      <c r="BQ10" s="162"/>
      <c r="BR10" s="74"/>
      <c r="BS10" s="74"/>
      <c r="BT10" s="80"/>
      <c r="BU10" s="134" t="s">
        <v>699</v>
      </c>
      <c r="BV10" s="162"/>
      <c r="BW10" s="74"/>
      <c r="BX10" s="74"/>
      <c r="BY10" s="80"/>
      <c r="BZ10" s="134" t="s">
        <v>699</v>
      </c>
      <c r="CA10" s="162"/>
      <c r="CB10" s="74"/>
      <c r="CC10" s="74"/>
      <c r="CD10" s="80"/>
      <c r="CE10" s="134" t="s">
        <v>699</v>
      </c>
      <c r="CF10" s="162"/>
      <c r="CG10" s="74"/>
      <c r="CH10" s="74"/>
      <c r="CI10" s="80"/>
      <c r="CJ10" s="134" t="s">
        <v>699</v>
      </c>
      <c r="CK10" s="162"/>
      <c r="CL10" s="74"/>
      <c r="CM10" s="74"/>
      <c r="CN10" s="80"/>
      <c r="CO10" s="134" t="s">
        <v>699</v>
      </c>
      <c r="CP10" s="162"/>
      <c r="CQ10" s="74"/>
      <c r="CR10" s="74"/>
      <c r="CS10" s="80"/>
      <c r="CT10" s="134" t="s">
        <v>699</v>
      </c>
      <c r="CU10" s="162"/>
      <c r="CV10" s="74"/>
      <c r="CW10" s="74"/>
      <c r="CX10" s="80"/>
      <c r="CY10" s="134" t="s">
        <v>699</v>
      </c>
      <c r="CZ10" s="162"/>
      <c r="DA10" s="74"/>
      <c r="DB10" s="74"/>
      <c r="DC10" s="80"/>
      <c r="DD10" s="134" t="s">
        <v>699</v>
      </c>
      <c r="DE10" s="162"/>
      <c r="DF10" s="74"/>
      <c r="DG10" s="74"/>
      <c r="DH10" s="80"/>
      <c r="DI10" s="134" t="s">
        <v>699</v>
      </c>
      <c r="DJ10" s="162"/>
      <c r="DK10" s="74"/>
      <c r="DL10" s="74"/>
      <c r="DM10" s="80"/>
      <c r="DN10" s="134" t="s">
        <v>699</v>
      </c>
      <c r="DO10" s="162"/>
      <c r="DP10" s="74"/>
      <c r="DQ10" s="74"/>
      <c r="DR10" s="80"/>
      <c r="DS10" s="134" t="s">
        <v>699</v>
      </c>
      <c r="DT10" s="162"/>
      <c r="DU10" s="74"/>
      <c r="DV10" s="74"/>
      <c r="DW10" s="80"/>
      <c r="DX10" s="134" t="s">
        <v>699</v>
      </c>
      <c r="DY10" s="162"/>
      <c r="DZ10" s="74"/>
      <c r="EA10" s="74"/>
      <c r="EB10" s="80"/>
      <c r="EC10" s="134" t="s">
        <v>699</v>
      </c>
      <c r="ED10" s="162"/>
      <c r="EE10" s="74"/>
      <c r="EF10" s="74"/>
      <c r="EG10" s="80"/>
      <c r="EH10" s="134" t="s">
        <v>699</v>
      </c>
      <c r="EI10" s="162"/>
      <c r="EJ10" s="74"/>
      <c r="EK10" s="74"/>
      <c r="EL10" s="80"/>
      <c r="EM10" s="134" t="s">
        <v>699</v>
      </c>
      <c r="EN10" s="162"/>
      <c r="EO10" s="74"/>
      <c r="EP10" s="74"/>
      <c r="EQ10" s="80"/>
      <c r="ER10" s="134" t="s">
        <v>699</v>
      </c>
      <c r="ES10" s="162"/>
      <c r="ET10" s="74"/>
      <c r="EU10" s="74"/>
      <c r="EV10" s="80"/>
      <c r="EW10" s="134" t="s">
        <v>699</v>
      </c>
      <c r="EX10" s="162"/>
      <c r="EY10" s="74"/>
      <c r="EZ10" s="74"/>
      <c r="FA10" s="80"/>
    </row>
    <row r="11" spans="1:158" ht="21.75" thickBot="1">
      <c r="A11" s="261"/>
      <c r="B11" s="346" t="s">
        <v>43</v>
      </c>
      <c r="C11" s="84"/>
      <c r="D11" s="106"/>
      <c r="E11" s="81"/>
      <c r="F11" s="81"/>
      <c r="G11" s="84"/>
      <c r="H11" s="84"/>
      <c r="I11" s="106"/>
      <c r="J11" s="81"/>
      <c r="K11" s="81"/>
      <c r="L11" s="84"/>
      <c r="M11" s="84"/>
      <c r="N11" s="106"/>
      <c r="O11" s="81"/>
      <c r="P11" s="81"/>
      <c r="Q11" s="84"/>
      <c r="R11" s="84"/>
      <c r="S11" s="106"/>
      <c r="T11" s="81"/>
      <c r="U11" s="81"/>
      <c r="V11" s="84"/>
      <c r="W11" s="84"/>
      <c r="X11" s="106"/>
      <c r="Y11" s="81"/>
      <c r="Z11" s="81"/>
      <c r="AA11" s="84"/>
      <c r="AB11" s="84"/>
      <c r="AC11" s="106"/>
      <c r="AD11" s="81"/>
      <c r="AE11" s="81"/>
      <c r="AF11" s="84"/>
      <c r="AG11" s="84"/>
      <c r="AH11" s="106"/>
      <c r="AI11" s="81"/>
      <c r="AJ11" s="81"/>
      <c r="AK11" s="84"/>
      <c r="AL11" s="84"/>
      <c r="AM11" s="106"/>
      <c r="AN11" s="81"/>
      <c r="AO11" s="81"/>
      <c r="AP11" s="84"/>
      <c r="AQ11" s="84"/>
      <c r="AR11" s="106"/>
      <c r="AS11" s="81"/>
      <c r="AT11" s="81"/>
      <c r="AU11" s="84"/>
      <c r="AV11" s="84"/>
      <c r="AW11" s="106"/>
      <c r="AX11" s="81"/>
      <c r="AY11" s="81"/>
      <c r="AZ11" s="84"/>
      <c r="BA11" s="84"/>
      <c r="BB11" s="106"/>
      <c r="BC11" s="81"/>
      <c r="BD11" s="81"/>
      <c r="BE11" s="84"/>
      <c r="BF11" s="84"/>
      <c r="BG11" s="106"/>
      <c r="BH11" s="81"/>
      <c r="BI11" s="81"/>
      <c r="BJ11" s="84"/>
      <c r="BK11" s="84"/>
      <c r="BL11" s="106"/>
      <c r="BM11" s="81"/>
      <c r="BN11" s="81"/>
      <c r="BO11" s="84"/>
      <c r="BP11" s="84"/>
      <c r="BQ11" s="106"/>
      <c r="BR11" s="81"/>
      <c r="BS11" s="81"/>
      <c r="BT11" s="84"/>
      <c r="BU11" s="84"/>
      <c r="BV11" s="106"/>
      <c r="BW11" s="81"/>
      <c r="BX11" s="81"/>
      <c r="BY11" s="84"/>
      <c r="BZ11" s="84"/>
      <c r="CA11" s="106"/>
      <c r="CB11" s="81"/>
      <c r="CC11" s="81"/>
      <c r="CD11" s="84"/>
      <c r="CE11" s="84"/>
      <c r="CF11" s="106"/>
      <c r="CG11" s="81"/>
      <c r="CH11" s="81"/>
      <c r="CI11" s="84"/>
      <c r="CJ11" s="84"/>
      <c r="CK11" s="106"/>
      <c r="CL11" s="81"/>
      <c r="CM11" s="81"/>
      <c r="CN11" s="84"/>
      <c r="CO11" s="84"/>
      <c r="CP11" s="106"/>
      <c r="CQ11" s="81"/>
      <c r="CR11" s="81"/>
      <c r="CS11" s="84"/>
      <c r="CT11" s="84"/>
      <c r="CU11" s="106"/>
      <c r="CV11" s="81"/>
      <c r="CW11" s="81"/>
      <c r="CX11" s="84"/>
      <c r="CY11" s="84"/>
      <c r="CZ11" s="106"/>
      <c r="DA11" s="81"/>
      <c r="DB11" s="81"/>
      <c r="DC11" s="84"/>
      <c r="DD11" s="84"/>
      <c r="DE11" s="106"/>
      <c r="DF11" s="81"/>
      <c r="DG11" s="81"/>
      <c r="DH11" s="84"/>
      <c r="DI11" s="84"/>
      <c r="DJ11" s="106"/>
      <c r="DK11" s="81"/>
      <c r="DL11" s="81"/>
      <c r="DM11" s="84"/>
      <c r="DN11" s="84"/>
      <c r="DO11" s="106"/>
      <c r="DP11" s="81"/>
      <c r="DQ11" s="81"/>
      <c r="DR11" s="84"/>
      <c r="DS11" s="84"/>
      <c r="DT11" s="106"/>
      <c r="DU11" s="81"/>
      <c r="DV11" s="81"/>
      <c r="DW11" s="84"/>
      <c r="DX11" s="84"/>
      <c r="DY11" s="106"/>
      <c r="DZ11" s="81"/>
      <c r="EA11" s="81"/>
      <c r="EB11" s="84"/>
      <c r="EC11" s="84"/>
      <c r="ED11" s="106"/>
      <c r="EE11" s="81"/>
      <c r="EF11" s="81"/>
      <c r="EG11" s="84"/>
      <c r="EH11" s="84"/>
      <c r="EI11" s="106"/>
      <c r="EJ11" s="81"/>
      <c r="EK11" s="81"/>
      <c r="EL11" s="84"/>
      <c r="EM11" s="84"/>
      <c r="EN11" s="106"/>
      <c r="EO11" s="81"/>
      <c r="EP11" s="81"/>
      <c r="EQ11" s="84"/>
      <c r="ER11" s="84"/>
      <c r="ES11" s="106"/>
      <c r="ET11" s="81"/>
      <c r="EU11" s="81"/>
      <c r="EV11" s="84"/>
      <c r="EW11" s="84"/>
      <c r="EX11" s="106"/>
      <c r="EY11" s="81"/>
      <c r="EZ11" s="81"/>
      <c r="FA11" s="84"/>
    </row>
  </sheetData>
  <mergeCells count="33">
    <mergeCell ref="EM3:EQ3"/>
    <mergeCell ref="ER3:EV3"/>
    <mergeCell ref="EW3:FA3"/>
    <mergeCell ref="DI3:DM3"/>
    <mergeCell ref="DN3:DR3"/>
    <mergeCell ref="DS3:DW3"/>
    <mergeCell ref="DX3:EB3"/>
    <mergeCell ref="EC3:EG3"/>
    <mergeCell ref="EH3:EL3"/>
    <mergeCell ref="DD3:DH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CY3:DC3"/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FB17"/>
  <sheetViews>
    <sheetView workbookViewId="0">
      <selection activeCell="G1" sqref="G1:ER1048576"/>
    </sheetView>
  </sheetViews>
  <sheetFormatPr defaultColWidth="9.125" defaultRowHeight="18.75" customHeight="1"/>
  <cols>
    <col min="1" max="1" width="5.875" style="119" customWidth="1"/>
    <col min="2" max="2" width="17" style="119" bestFit="1" customWidth="1"/>
    <col min="3" max="3" width="8.75" style="119" bestFit="1" customWidth="1"/>
    <col min="4" max="4" width="9.875" style="119" bestFit="1" customWidth="1"/>
    <col min="5" max="5" width="9.625" style="119" bestFit="1" customWidth="1"/>
    <col min="6" max="6" width="15" style="119" bestFit="1" customWidth="1"/>
    <col min="7" max="7" width="10.75" style="119" bestFit="1" customWidth="1"/>
    <col min="8" max="8" width="8.75" style="119" customWidth="1"/>
    <col min="9" max="9" width="9.875" style="119" customWidth="1"/>
    <col min="10" max="10" width="9.625" style="119" customWidth="1"/>
    <col min="11" max="11" width="15" style="119" customWidth="1"/>
    <col min="12" max="12" width="10.75" style="119" customWidth="1"/>
    <col min="13" max="13" width="8.75" style="119" customWidth="1"/>
    <col min="14" max="14" width="9.875" style="119" customWidth="1"/>
    <col min="15" max="15" width="9.625" style="119" customWidth="1"/>
    <col min="16" max="16" width="15" style="119" customWidth="1"/>
    <col min="17" max="17" width="10.75" style="119" customWidth="1"/>
    <col min="18" max="18" width="8.75" style="119" customWidth="1"/>
    <col min="19" max="19" width="9.875" style="119" customWidth="1"/>
    <col min="20" max="20" width="9.625" style="119" customWidth="1"/>
    <col min="21" max="21" width="15" style="119" customWidth="1"/>
    <col min="22" max="22" width="10.75" style="119" customWidth="1"/>
    <col min="23" max="23" width="8.75" style="119" customWidth="1"/>
    <col min="24" max="24" width="9.875" style="119" customWidth="1"/>
    <col min="25" max="25" width="9.625" style="119" customWidth="1"/>
    <col min="26" max="26" width="15" style="119" customWidth="1"/>
    <col min="27" max="27" width="10.75" style="119" customWidth="1"/>
    <col min="28" max="28" width="8.75" style="119" customWidth="1"/>
    <col min="29" max="29" width="9.875" style="119" customWidth="1"/>
    <col min="30" max="30" width="9.625" style="119" customWidth="1"/>
    <col min="31" max="31" width="15" style="119" customWidth="1"/>
    <col min="32" max="32" width="10.75" style="119" customWidth="1"/>
    <col min="33" max="33" width="8.75" style="119" customWidth="1"/>
    <col min="34" max="34" width="9.875" style="119" customWidth="1"/>
    <col min="35" max="35" width="9.625" style="119" customWidth="1"/>
    <col min="36" max="36" width="15" style="119" customWidth="1"/>
    <col min="37" max="37" width="10.75" style="119" customWidth="1"/>
    <col min="38" max="38" width="8.75" style="119" customWidth="1"/>
    <col min="39" max="39" width="9.875" style="119" customWidth="1"/>
    <col min="40" max="40" width="9.625" style="119" customWidth="1"/>
    <col min="41" max="41" width="15" style="119" customWidth="1"/>
    <col min="42" max="42" width="10.75" style="119" customWidth="1"/>
    <col min="43" max="43" width="8.75" style="119" customWidth="1"/>
    <col min="44" max="44" width="9.875" style="119" customWidth="1"/>
    <col min="45" max="45" width="9.625" style="119" customWidth="1"/>
    <col min="46" max="46" width="15" style="119" customWidth="1"/>
    <col min="47" max="47" width="10.75" style="119" customWidth="1"/>
    <col min="48" max="48" width="8.75" style="119" customWidth="1"/>
    <col min="49" max="49" width="9.875" style="119" customWidth="1"/>
    <col min="50" max="50" width="9.625" style="119" customWidth="1"/>
    <col min="51" max="51" width="15" style="119" customWidth="1"/>
    <col min="52" max="52" width="10.75" style="119" customWidth="1"/>
    <col min="53" max="53" width="8.75" style="119" customWidth="1"/>
    <col min="54" max="54" width="9.875" style="119" customWidth="1"/>
    <col min="55" max="55" width="9.625" style="119" customWidth="1"/>
    <col min="56" max="56" width="15" style="119" customWidth="1"/>
    <col min="57" max="57" width="10.75" style="119" customWidth="1"/>
    <col min="58" max="58" width="8.75" style="119" customWidth="1"/>
    <col min="59" max="59" width="9.875" style="119" customWidth="1"/>
    <col min="60" max="60" width="9.625" style="119" customWidth="1"/>
    <col min="61" max="61" width="15" style="119" customWidth="1"/>
    <col min="62" max="62" width="10.75" style="119" customWidth="1"/>
    <col min="63" max="63" width="8.75" style="119" customWidth="1"/>
    <col min="64" max="64" width="9.875" style="119" customWidth="1"/>
    <col min="65" max="65" width="9.625" style="119" customWidth="1"/>
    <col min="66" max="66" width="15" style="119" customWidth="1"/>
    <col min="67" max="67" width="10.75" style="119" customWidth="1"/>
    <col min="68" max="68" width="8.75" style="119" customWidth="1"/>
    <col min="69" max="69" width="9.875" style="119" customWidth="1"/>
    <col min="70" max="70" width="9.625" style="119" customWidth="1"/>
    <col min="71" max="71" width="15" style="119" customWidth="1"/>
    <col min="72" max="72" width="10.75" style="119" customWidth="1"/>
    <col min="73" max="73" width="8.75" style="119" customWidth="1"/>
    <col min="74" max="74" width="9.875" style="119" customWidth="1"/>
    <col min="75" max="75" width="9.625" style="119" customWidth="1"/>
    <col min="76" max="76" width="15" style="119" customWidth="1"/>
    <col min="77" max="77" width="10.75" style="119" customWidth="1"/>
    <col min="78" max="78" width="8.75" style="119" customWidth="1"/>
    <col min="79" max="79" width="9.875" style="119" customWidth="1"/>
    <col min="80" max="80" width="9.625" style="119" customWidth="1"/>
    <col min="81" max="81" width="15" style="119" customWidth="1"/>
    <col min="82" max="82" width="10.75" style="119" customWidth="1"/>
    <col min="83" max="83" width="8.75" style="119" customWidth="1"/>
    <col min="84" max="84" width="9.875" style="119" customWidth="1"/>
    <col min="85" max="85" width="9.625" style="119" customWidth="1"/>
    <col min="86" max="86" width="15" style="119" customWidth="1"/>
    <col min="87" max="87" width="10.75" style="119" customWidth="1"/>
    <col min="88" max="88" width="8.75" style="119" customWidth="1"/>
    <col min="89" max="89" width="9.875" style="119" customWidth="1"/>
    <col min="90" max="90" width="9.625" style="119" customWidth="1"/>
    <col min="91" max="91" width="15" style="119" customWidth="1"/>
    <col min="92" max="92" width="10.75" style="119" customWidth="1"/>
    <col min="93" max="93" width="8.75" style="119" customWidth="1"/>
    <col min="94" max="94" width="9.875" style="119" customWidth="1"/>
    <col min="95" max="95" width="9.625" style="119" customWidth="1"/>
    <col min="96" max="96" width="15" style="119" customWidth="1"/>
    <col min="97" max="97" width="10.75" style="119" customWidth="1"/>
    <col min="98" max="98" width="8.75" style="119" customWidth="1"/>
    <col min="99" max="99" width="9.875" style="119" customWidth="1"/>
    <col min="100" max="100" width="9.625" style="119" customWidth="1"/>
    <col min="101" max="101" width="15" style="119" customWidth="1"/>
    <col min="102" max="102" width="10.75" style="119" customWidth="1"/>
    <col min="103" max="103" width="8.75" style="119" customWidth="1"/>
    <col min="104" max="104" width="9.875" style="119" customWidth="1"/>
    <col min="105" max="105" width="9.625" style="119" customWidth="1"/>
    <col min="106" max="106" width="15" style="119" customWidth="1"/>
    <col min="107" max="107" width="10.75" style="119" customWidth="1"/>
    <col min="108" max="108" width="8.75" style="119" customWidth="1"/>
    <col min="109" max="109" width="9.875" style="119" customWidth="1"/>
    <col min="110" max="110" width="9.625" style="119" customWidth="1"/>
    <col min="111" max="111" width="15" style="119" customWidth="1"/>
    <col min="112" max="112" width="10.75" style="119" customWidth="1"/>
    <col min="113" max="113" width="8.75" style="119" customWidth="1"/>
    <col min="114" max="114" width="9.875" style="119" customWidth="1"/>
    <col min="115" max="115" width="9.625" style="119" customWidth="1"/>
    <col min="116" max="116" width="15" style="119" customWidth="1"/>
    <col min="117" max="117" width="10.75" style="119" customWidth="1"/>
    <col min="118" max="118" width="8.75" style="119" customWidth="1"/>
    <col min="119" max="119" width="9.875" style="119" customWidth="1"/>
    <col min="120" max="120" width="9.625" style="119" customWidth="1"/>
    <col min="121" max="121" width="15" style="119" customWidth="1"/>
    <col min="122" max="122" width="10.75" style="119" customWidth="1"/>
    <col min="123" max="123" width="8.75" style="119" customWidth="1"/>
    <col min="124" max="124" width="9.875" style="119" customWidth="1"/>
    <col min="125" max="125" width="9.625" style="119" customWidth="1"/>
    <col min="126" max="126" width="15" style="119" customWidth="1"/>
    <col min="127" max="127" width="10.75" style="119" customWidth="1"/>
    <col min="128" max="128" width="8.75" style="119" customWidth="1"/>
    <col min="129" max="129" width="9.875" style="119" customWidth="1"/>
    <col min="130" max="130" width="9.625" style="119" customWidth="1"/>
    <col min="131" max="131" width="15" style="119" customWidth="1"/>
    <col min="132" max="132" width="10.75" style="119" customWidth="1"/>
    <col min="133" max="133" width="8.75" style="119" customWidth="1"/>
    <col min="134" max="134" width="9.875" style="119" customWidth="1"/>
    <col min="135" max="135" width="9.625" style="119" customWidth="1"/>
    <col min="136" max="136" width="15" style="119" customWidth="1"/>
    <col min="137" max="137" width="10.75" style="119" customWidth="1"/>
    <col min="138" max="138" width="8.75" style="119" customWidth="1"/>
    <col min="139" max="139" width="9.875" style="119" customWidth="1"/>
    <col min="140" max="140" width="9.625" style="119" customWidth="1"/>
    <col min="141" max="141" width="15" style="119" customWidth="1"/>
    <col min="142" max="142" width="10.75" style="119" customWidth="1"/>
    <col min="143" max="143" width="8.75" style="119" customWidth="1"/>
    <col min="144" max="144" width="9.875" style="119" customWidth="1"/>
    <col min="145" max="145" width="9.625" style="119" customWidth="1"/>
    <col min="146" max="146" width="15" style="119" customWidth="1"/>
    <col min="147" max="147" width="10.75" style="119" customWidth="1"/>
    <col min="148" max="148" width="8.75" style="119" bestFit="1" customWidth="1"/>
    <col min="149" max="149" width="9.875" style="119" bestFit="1" customWidth="1"/>
    <col min="150" max="150" width="9.625" style="119" bestFit="1" customWidth="1"/>
    <col min="151" max="151" width="15" style="119" bestFit="1" customWidth="1"/>
    <col min="152" max="152" width="10.75" style="119" bestFit="1" customWidth="1"/>
    <col min="153" max="153" width="8.75" style="119" bestFit="1" customWidth="1"/>
    <col min="154" max="154" width="9.875" style="119" bestFit="1" customWidth="1"/>
    <col min="155" max="155" width="9.625" style="119" bestFit="1" customWidth="1"/>
    <col min="156" max="156" width="15" style="119" bestFit="1" customWidth="1"/>
    <col min="157" max="157" width="10.75" style="119" bestFit="1" customWidth="1"/>
    <col min="158" max="16384" width="9.125" style="119"/>
  </cols>
  <sheetData>
    <row r="1" spans="1:158" s="172" customFormat="1" ht="18.75" customHeight="1">
      <c r="A1" s="172" t="s">
        <v>711</v>
      </c>
    </row>
    <row r="2" spans="1:158" s="172" customFormat="1" ht="18.75" customHeight="1">
      <c r="A2" s="172" t="s">
        <v>693</v>
      </c>
    </row>
    <row r="3" spans="1:158" ht="18.75" customHeight="1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0"/>
      <c r="FB3" s="446"/>
    </row>
    <row r="4" spans="1:158" ht="18.75" customHeight="1">
      <c r="A4" s="469"/>
      <c r="B4" s="469"/>
      <c r="C4" s="73" t="s">
        <v>694</v>
      </c>
      <c r="D4" s="443" t="s">
        <v>695</v>
      </c>
      <c r="E4" s="164" t="s">
        <v>696</v>
      </c>
      <c r="F4" s="443" t="s">
        <v>697</v>
      </c>
      <c r="G4" s="72" t="s">
        <v>698</v>
      </c>
      <c r="H4" s="73" t="s">
        <v>694</v>
      </c>
      <c r="I4" s="443" t="s">
        <v>695</v>
      </c>
      <c r="J4" s="164" t="s">
        <v>696</v>
      </c>
      <c r="K4" s="443" t="s">
        <v>697</v>
      </c>
      <c r="L4" s="72" t="s">
        <v>698</v>
      </c>
      <c r="M4" s="73" t="s">
        <v>694</v>
      </c>
      <c r="N4" s="443" t="s">
        <v>695</v>
      </c>
      <c r="O4" s="164" t="s">
        <v>696</v>
      </c>
      <c r="P4" s="443" t="s">
        <v>697</v>
      </c>
      <c r="Q4" s="72" t="s">
        <v>698</v>
      </c>
      <c r="R4" s="73" t="s">
        <v>694</v>
      </c>
      <c r="S4" s="443" t="s">
        <v>695</v>
      </c>
      <c r="T4" s="164" t="s">
        <v>696</v>
      </c>
      <c r="U4" s="443" t="s">
        <v>697</v>
      </c>
      <c r="V4" s="72" t="s">
        <v>698</v>
      </c>
      <c r="W4" s="73" t="s">
        <v>694</v>
      </c>
      <c r="X4" s="443" t="s">
        <v>695</v>
      </c>
      <c r="Y4" s="164" t="s">
        <v>696</v>
      </c>
      <c r="Z4" s="443" t="s">
        <v>697</v>
      </c>
      <c r="AA4" s="72" t="s">
        <v>698</v>
      </c>
      <c r="AB4" s="73" t="s">
        <v>694</v>
      </c>
      <c r="AC4" s="443" t="s">
        <v>695</v>
      </c>
      <c r="AD4" s="164" t="s">
        <v>696</v>
      </c>
      <c r="AE4" s="443" t="s">
        <v>697</v>
      </c>
      <c r="AF4" s="72" t="s">
        <v>698</v>
      </c>
      <c r="AG4" s="73" t="s">
        <v>694</v>
      </c>
      <c r="AH4" s="443" t="s">
        <v>695</v>
      </c>
      <c r="AI4" s="164" t="s">
        <v>696</v>
      </c>
      <c r="AJ4" s="443" t="s">
        <v>697</v>
      </c>
      <c r="AK4" s="72" t="s">
        <v>698</v>
      </c>
      <c r="AL4" s="73" t="s">
        <v>694</v>
      </c>
      <c r="AM4" s="443" t="s">
        <v>695</v>
      </c>
      <c r="AN4" s="164" t="s">
        <v>696</v>
      </c>
      <c r="AO4" s="443" t="s">
        <v>697</v>
      </c>
      <c r="AP4" s="72" t="s">
        <v>698</v>
      </c>
      <c r="AQ4" s="73" t="s">
        <v>694</v>
      </c>
      <c r="AR4" s="443" t="s">
        <v>695</v>
      </c>
      <c r="AS4" s="164" t="s">
        <v>696</v>
      </c>
      <c r="AT4" s="443" t="s">
        <v>697</v>
      </c>
      <c r="AU4" s="72" t="s">
        <v>698</v>
      </c>
      <c r="AV4" s="73" t="s">
        <v>694</v>
      </c>
      <c r="AW4" s="443" t="s">
        <v>695</v>
      </c>
      <c r="AX4" s="164" t="s">
        <v>696</v>
      </c>
      <c r="AY4" s="443" t="s">
        <v>697</v>
      </c>
      <c r="AZ4" s="72" t="s">
        <v>698</v>
      </c>
      <c r="BA4" s="73" t="s">
        <v>694</v>
      </c>
      <c r="BB4" s="443" t="s">
        <v>695</v>
      </c>
      <c r="BC4" s="164" t="s">
        <v>696</v>
      </c>
      <c r="BD4" s="443" t="s">
        <v>697</v>
      </c>
      <c r="BE4" s="72" t="s">
        <v>698</v>
      </c>
      <c r="BF4" s="73" t="s">
        <v>694</v>
      </c>
      <c r="BG4" s="443" t="s">
        <v>695</v>
      </c>
      <c r="BH4" s="164" t="s">
        <v>696</v>
      </c>
      <c r="BI4" s="443" t="s">
        <v>697</v>
      </c>
      <c r="BJ4" s="72" t="s">
        <v>698</v>
      </c>
      <c r="BK4" s="73" t="s">
        <v>694</v>
      </c>
      <c r="BL4" s="443" t="s">
        <v>695</v>
      </c>
      <c r="BM4" s="164" t="s">
        <v>696</v>
      </c>
      <c r="BN4" s="443" t="s">
        <v>697</v>
      </c>
      <c r="BO4" s="72" t="s">
        <v>698</v>
      </c>
      <c r="BP4" s="73" t="s">
        <v>694</v>
      </c>
      <c r="BQ4" s="443" t="s">
        <v>695</v>
      </c>
      <c r="BR4" s="164" t="s">
        <v>696</v>
      </c>
      <c r="BS4" s="443" t="s">
        <v>697</v>
      </c>
      <c r="BT4" s="72" t="s">
        <v>698</v>
      </c>
      <c r="BU4" s="73" t="s">
        <v>694</v>
      </c>
      <c r="BV4" s="443" t="s">
        <v>695</v>
      </c>
      <c r="BW4" s="164" t="s">
        <v>696</v>
      </c>
      <c r="BX4" s="443" t="s">
        <v>697</v>
      </c>
      <c r="BY4" s="72" t="s">
        <v>698</v>
      </c>
      <c r="BZ4" s="73" t="s">
        <v>694</v>
      </c>
      <c r="CA4" s="443" t="s">
        <v>695</v>
      </c>
      <c r="CB4" s="164" t="s">
        <v>696</v>
      </c>
      <c r="CC4" s="443" t="s">
        <v>697</v>
      </c>
      <c r="CD4" s="72" t="s">
        <v>698</v>
      </c>
      <c r="CE4" s="73" t="s">
        <v>694</v>
      </c>
      <c r="CF4" s="443" t="s">
        <v>695</v>
      </c>
      <c r="CG4" s="164" t="s">
        <v>696</v>
      </c>
      <c r="CH4" s="443" t="s">
        <v>697</v>
      </c>
      <c r="CI4" s="72" t="s">
        <v>698</v>
      </c>
      <c r="CJ4" s="73" t="s">
        <v>694</v>
      </c>
      <c r="CK4" s="443" t="s">
        <v>695</v>
      </c>
      <c r="CL4" s="164" t="s">
        <v>696</v>
      </c>
      <c r="CM4" s="443" t="s">
        <v>697</v>
      </c>
      <c r="CN4" s="72" t="s">
        <v>698</v>
      </c>
      <c r="CO4" s="73" t="s">
        <v>694</v>
      </c>
      <c r="CP4" s="443" t="s">
        <v>695</v>
      </c>
      <c r="CQ4" s="164" t="s">
        <v>696</v>
      </c>
      <c r="CR4" s="443" t="s">
        <v>697</v>
      </c>
      <c r="CS4" s="72" t="s">
        <v>698</v>
      </c>
      <c r="CT4" s="73" t="s">
        <v>694</v>
      </c>
      <c r="CU4" s="443" t="s">
        <v>695</v>
      </c>
      <c r="CV4" s="164" t="s">
        <v>696</v>
      </c>
      <c r="CW4" s="443" t="s">
        <v>697</v>
      </c>
      <c r="CX4" s="72" t="s">
        <v>698</v>
      </c>
      <c r="CY4" s="73" t="s">
        <v>694</v>
      </c>
      <c r="CZ4" s="443" t="s">
        <v>695</v>
      </c>
      <c r="DA4" s="164" t="s">
        <v>696</v>
      </c>
      <c r="DB4" s="443" t="s">
        <v>697</v>
      </c>
      <c r="DC4" s="72" t="s">
        <v>698</v>
      </c>
      <c r="DD4" s="73" t="s">
        <v>694</v>
      </c>
      <c r="DE4" s="443" t="s">
        <v>695</v>
      </c>
      <c r="DF4" s="164" t="s">
        <v>696</v>
      </c>
      <c r="DG4" s="443" t="s">
        <v>697</v>
      </c>
      <c r="DH4" s="72" t="s">
        <v>698</v>
      </c>
      <c r="DI4" s="73" t="s">
        <v>694</v>
      </c>
      <c r="DJ4" s="443" t="s">
        <v>695</v>
      </c>
      <c r="DK4" s="164" t="s">
        <v>696</v>
      </c>
      <c r="DL4" s="443" t="s">
        <v>697</v>
      </c>
      <c r="DM4" s="72" t="s">
        <v>698</v>
      </c>
      <c r="DN4" s="73" t="s">
        <v>694</v>
      </c>
      <c r="DO4" s="443" t="s">
        <v>695</v>
      </c>
      <c r="DP4" s="164" t="s">
        <v>696</v>
      </c>
      <c r="DQ4" s="443" t="s">
        <v>697</v>
      </c>
      <c r="DR4" s="72" t="s">
        <v>698</v>
      </c>
      <c r="DS4" s="73" t="s">
        <v>694</v>
      </c>
      <c r="DT4" s="443" t="s">
        <v>695</v>
      </c>
      <c r="DU4" s="164" t="s">
        <v>696</v>
      </c>
      <c r="DV4" s="443" t="s">
        <v>697</v>
      </c>
      <c r="DW4" s="72" t="s">
        <v>698</v>
      </c>
      <c r="DX4" s="73" t="s">
        <v>694</v>
      </c>
      <c r="DY4" s="443" t="s">
        <v>695</v>
      </c>
      <c r="DZ4" s="164" t="s">
        <v>696</v>
      </c>
      <c r="EA4" s="443" t="s">
        <v>697</v>
      </c>
      <c r="EB4" s="72" t="s">
        <v>698</v>
      </c>
      <c r="EC4" s="73" t="s">
        <v>694</v>
      </c>
      <c r="ED4" s="443" t="s">
        <v>695</v>
      </c>
      <c r="EE4" s="164" t="s">
        <v>696</v>
      </c>
      <c r="EF4" s="443" t="s">
        <v>697</v>
      </c>
      <c r="EG4" s="72" t="s">
        <v>698</v>
      </c>
      <c r="EH4" s="73" t="s">
        <v>694</v>
      </c>
      <c r="EI4" s="443" t="s">
        <v>695</v>
      </c>
      <c r="EJ4" s="164" t="s">
        <v>696</v>
      </c>
      <c r="EK4" s="443" t="s">
        <v>697</v>
      </c>
      <c r="EL4" s="72" t="s">
        <v>698</v>
      </c>
      <c r="EM4" s="73" t="s">
        <v>694</v>
      </c>
      <c r="EN4" s="443" t="s">
        <v>695</v>
      </c>
      <c r="EO4" s="164" t="s">
        <v>696</v>
      </c>
      <c r="EP4" s="443" t="s">
        <v>697</v>
      </c>
      <c r="EQ4" s="72" t="s">
        <v>698</v>
      </c>
      <c r="ER4" s="73" t="s">
        <v>694</v>
      </c>
      <c r="ES4" s="443" t="s">
        <v>695</v>
      </c>
      <c r="ET4" s="164" t="s">
        <v>696</v>
      </c>
      <c r="EU4" s="443" t="s">
        <v>697</v>
      </c>
      <c r="EV4" s="72" t="s">
        <v>698</v>
      </c>
      <c r="EW4" s="73" t="s">
        <v>694</v>
      </c>
      <c r="EX4" s="443" t="s">
        <v>695</v>
      </c>
      <c r="EY4" s="164" t="s">
        <v>696</v>
      </c>
      <c r="EZ4" s="443" t="s">
        <v>697</v>
      </c>
      <c r="FA4" s="72" t="s">
        <v>698</v>
      </c>
    </row>
    <row r="5" spans="1:158" ht="18.75" customHeight="1">
      <c r="A5" s="166" t="s">
        <v>691</v>
      </c>
      <c r="B5" s="132"/>
      <c r="C5" s="155"/>
      <c r="D5" s="215"/>
      <c r="E5" s="192"/>
      <c r="F5" s="192"/>
      <c r="G5" s="155"/>
      <c r="H5" s="155"/>
      <c r="I5" s="215"/>
      <c r="J5" s="192"/>
      <c r="K5" s="192"/>
      <c r="L5" s="155"/>
      <c r="M5" s="155"/>
      <c r="N5" s="215"/>
      <c r="O5" s="192"/>
      <c r="P5" s="192"/>
      <c r="Q5" s="155"/>
      <c r="R5" s="155"/>
      <c r="S5" s="215"/>
      <c r="T5" s="192"/>
      <c r="U5" s="192"/>
      <c r="V5" s="155"/>
      <c r="W5" s="155"/>
      <c r="X5" s="215"/>
      <c r="Y5" s="192"/>
      <c r="Z5" s="192"/>
      <c r="AA5" s="155"/>
      <c r="AB5" s="155"/>
      <c r="AC5" s="215"/>
      <c r="AD5" s="192"/>
      <c r="AE5" s="192"/>
      <c r="AF5" s="155"/>
      <c r="AG5" s="155"/>
      <c r="AH5" s="215"/>
      <c r="AI5" s="192"/>
      <c r="AJ5" s="192"/>
      <c r="AK5" s="155"/>
      <c r="AL5" s="155"/>
      <c r="AM5" s="215"/>
      <c r="AN5" s="192"/>
      <c r="AO5" s="192"/>
      <c r="AP5" s="155"/>
      <c r="AQ5" s="155"/>
      <c r="AR5" s="215"/>
      <c r="AS5" s="192"/>
      <c r="AT5" s="192"/>
      <c r="AU5" s="155"/>
      <c r="AV5" s="155"/>
      <c r="AW5" s="215"/>
      <c r="AX5" s="192"/>
      <c r="AY5" s="192"/>
      <c r="AZ5" s="155"/>
      <c r="BA5" s="155"/>
      <c r="BB5" s="215"/>
      <c r="BC5" s="192"/>
      <c r="BD5" s="192"/>
      <c r="BE5" s="155"/>
      <c r="BF5" s="155"/>
      <c r="BG5" s="215"/>
      <c r="BH5" s="192"/>
      <c r="BI5" s="192"/>
      <c r="BJ5" s="155"/>
      <c r="BK5" s="155"/>
      <c r="BL5" s="215"/>
      <c r="BM5" s="192"/>
      <c r="BN5" s="192"/>
      <c r="BO5" s="155"/>
      <c r="BP5" s="155"/>
      <c r="BQ5" s="215"/>
      <c r="BR5" s="192"/>
      <c r="BS5" s="192"/>
      <c r="BT5" s="155"/>
      <c r="BU5" s="155"/>
      <c r="BV5" s="215"/>
      <c r="BW5" s="192"/>
      <c r="BX5" s="192"/>
      <c r="BY5" s="155"/>
      <c r="BZ5" s="155"/>
      <c r="CA5" s="215"/>
      <c r="CB5" s="192"/>
      <c r="CC5" s="192"/>
      <c r="CD5" s="155"/>
      <c r="CE5" s="155"/>
      <c r="CF5" s="215"/>
      <c r="CG5" s="192"/>
      <c r="CH5" s="192"/>
      <c r="CI5" s="155"/>
      <c r="CJ5" s="155"/>
      <c r="CK5" s="215"/>
      <c r="CL5" s="192"/>
      <c r="CM5" s="192"/>
      <c r="CN5" s="155"/>
      <c r="CO5" s="155"/>
      <c r="CP5" s="215"/>
      <c r="CQ5" s="192"/>
      <c r="CR5" s="192"/>
      <c r="CS5" s="155"/>
      <c r="CT5" s="155"/>
      <c r="CU5" s="215"/>
      <c r="CV5" s="192"/>
      <c r="CW5" s="192"/>
      <c r="CX5" s="155"/>
      <c r="CY5" s="155"/>
      <c r="CZ5" s="215"/>
      <c r="DA5" s="192"/>
      <c r="DB5" s="192"/>
      <c r="DC5" s="155"/>
      <c r="DD5" s="155"/>
      <c r="DE5" s="215"/>
      <c r="DF5" s="192"/>
      <c r="DG5" s="192"/>
      <c r="DH5" s="155"/>
      <c r="DI5" s="155"/>
      <c r="DJ5" s="215"/>
      <c r="DK5" s="192"/>
      <c r="DL5" s="192"/>
      <c r="DM5" s="155"/>
      <c r="DN5" s="155"/>
      <c r="DO5" s="215"/>
      <c r="DP5" s="192"/>
      <c r="DQ5" s="192"/>
      <c r="DR5" s="155"/>
      <c r="DS5" s="155"/>
      <c r="DT5" s="215"/>
      <c r="DU5" s="192"/>
      <c r="DV5" s="192"/>
      <c r="DW5" s="155"/>
      <c r="DX5" s="155"/>
      <c r="DY5" s="215"/>
      <c r="DZ5" s="192"/>
      <c r="EA5" s="192"/>
      <c r="EB5" s="155"/>
      <c r="EC5" s="155"/>
      <c r="ED5" s="215"/>
      <c r="EE5" s="192"/>
      <c r="EF5" s="192"/>
      <c r="EG5" s="155"/>
      <c r="EH5" s="155"/>
      <c r="EI5" s="215"/>
      <c r="EJ5" s="192"/>
      <c r="EK5" s="192"/>
      <c r="EL5" s="155"/>
      <c r="EM5" s="155"/>
      <c r="EN5" s="215"/>
      <c r="EO5" s="192"/>
      <c r="EP5" s="192"/>
      <c r="EQ5" s="155"/>
      <c r="ER5" s="155"/>
      <c r="ES5" s="215"/>
      <c r="ET5" s="192"/>
      <c r="EU5" s="192"/>
      <c r="EV5" s="155"/>
      <c r="EW5" s="155"/>
      <c r="EX5" s="215"/>
      <c r="EY5" s="192"/>
      <c r="EZ5" s="192"/>
      <c r="FA5" s="155"/>
    </row>
    <row r="6" spans="1:158" ht="18.75" customHeight="1">
      <c r="A6" s="132"/>
      <c r="B6" s="132" t="s">
        <v>712</v>
      </c>
      <c r="C6" s="134" t="s">
        <v>699</v>
      </c>
      <c r="D6" s="141"/>
      <c r="E6" s="191"/>
      <c r="F6" s="191"/>
      <c r="G6" s="134"/>
      <c r="H6" s="134" t="s">
        <v>699</v>
      </c>
      <c r="I6" s="141"/>
      <c r="J6" s="191"/>
      <c r="K6" s="191"/>
      <c r="L6" s="134"/>
      <c r="M6" s="134" t="s">
        <v>699</v>
      </c>
      <c r="N6" s="141"/>
      <c r="O6" s="191"/>
      <c r="P6" s="191"/>
      <c r="Q6" s="134"/>
      <c r="R6" s="134" t="s">
        <v>699</v>
      </c>
      <c r="S6" s="141"/>
      <c r="T6" s="191"/>
      <c r="U6" s="191"/>
      <c r="V6" s="134"/>
      <c r="W6" s="134" t="s">
        <v>699</v>
      </c>
      <c r="X6" s="141"/>
      <c r="Y6" s="191"/>
      <c r="Z6" s="191"/>
      <c r="AA6" s="134"/>
      <c r="AB6" s="134" t="s">
        <v>699</v>
      </c>
      <c r="AC6" s="141"/>
      <c r="AD6" s="191"/>
      <c r="AE6" s="191"/>
      <c r="AF6" s="134"/>
      <c r="AG6" s="134" t="s">
        <v>699</v>
      </c>
      <c r="AH6" s="141"/>
      <c r="AI6" s="191"/>
      <c r="AJ6" s="191"/>
      <c r="AK6" s="134"/>
      <c r="AL6" s="134" t="s">
        <v>699</v>
      </c>
      <c r="AM6" s="141"/>
      <c r="AN6" s="191"/>
      <c r="AO6" s="191"/>
      <c r="AP6" s="134"/>
      <c r="AQ6" s="134" t="s">
        <v>699</v>
      </c>
      <c r="AR6" s="141"/>
      <c r="AS6" s="191"/>
      <c r="AT6" s="191"/>
      <c r="AU6" s="134"/>
      <c r="AV6" s="134" t="s">
        <v>699</v>
      </c>
      <c r="AW6" s="141"/>
      <c r="AX6" s="191"/>
      <c r="AY6" s="191"/>
      <c r="AZ6" s="134"/>
      <c r="BA6" s="134" t="s">
        <v>699</v>
      </c>
      <c r="BB6" s="141"/>
      <c r="BC6" s="191"/>
      <c r="BD6" s="191"/>
      <c r="BE6" s="134"/>
      <c r="BF6" s="134" t="s">
        <v>699</v>
      </c>
      <c r="BG6" s="141"/>
      <c r="BH6" s="191"/>
      <c r="BI6" s="191"/>
      <c r="BJ6" s="134"/>
      <c r="BK6" s="134" t="s">
        <v>699</v>
      </c>
      <c r="BL6" s="141"/>
      <c r="BM6" s="191"/>
      <c r="BN6" s="191"/>
      <c r="BO6" s="134"/>
      <c r="BP6" s="134" t="s">
        <v>699</v>
      </c>
      <c r="BQ6" s="141"/>
      <c r="BR6" s="191"/>
      <c r="BS6" s="191"/>
      <c r="BT6" s="134"/>
      <c r="BU6" s="134" t="s">
        <v>699</v>
      </c>
      <c r="BV6" s="141"/>
      <c r="BW6" s="191"/>
      <c r="BX6" s="191"/>
      <c r="BY6" s="134"/>
      <c r="BZ6" s="134" t="s">
        <v>699</v>
      </c>
      <c r="CA6" s="141"/>
      <c r="CB6" s="191"/>
      <c r="CC6" s="191"/>
      <c r="CD6" s="134"/>
      <c r="CE6" s="134" t="s">
        <v>699</v>
      </c>
      <c r="CF6" s="141"/>
      <c r="CG6" s="191"/>
      <c r="CH6" s="191"/>
      <c r="CI6" s="134"/>
      <c r="CJ6" s="134" t="s">
        <v>699</v>
      </c>
      <c r="CK6" s="141"/>
      <c r="CL6" s="191"/>
      <c r="CM6" s="191"/>
      <c r="CN6" s="134"/>
      <c r="CO6" s="134" t="s">
        <v>699</v>
      </c>
      <c r="CP6" s="141"/>
      <c r="CQ6" s="191"/>
      <c r="CR6" s="191"/>
      <c r="CS6" s="134"/>
      <c r="CT6" s="134" t="s">
        <v>699</v>
      </c>
      <c r="CU6" s="141"/>
      <c r="CV6" s="191"/>
      <c r="CW6" s="191"/>
      <c r="CX6" s="134"/>
      <c r="CY6" s="134" t="s">
        <v>699</v>
      </c>
      <c r="CZ6" s="141"/>
      <c r="DA6" s="191"/>
      <c r="DB6" s="191"/>
      <c r="DC6" s="134"/>
      <c r="DD6" s="134" t="s">
        <v>699</v>
      </c>
      <c r="DE6" s="141"/>
      <c r="DF6" s="191"/>
      <c r="DG6" s="191"/>
      <c r="DH6" s="134"/>
      <c r="DI6" s="134" t="s">
        <v>699</v>
      </c>
      <c r="DJ6" s="141"/>
      <c r="DK6" s="191"/>
      <c r="DL6" s="191"/>
      <c r="DM6" s="134"/>
      <c r="DN6" s="134" t="s">
        <v>699</v>
      </c>
      <c r="DO6" s="141"/>
      <c r="DP6" s="191"/>
      <c r="DQ6" s="191"/>
      <c r="DR6" s="134"/>
      <c r="DS6" s="134" t="s">
        <v>699</v>
      </c>
      <c r="DT6" s="141"/>
      <c r="DU6" s="191"/>
      <c r="DV6" s="191"/>
      <c r="DW6" s="134"/>
      <c r="DX6" s="134" t="s">
        <v>699</v>
      </c>
      <c r="DY6" s="141"/>
      <c r="DZ6" s="191"/>
      <c r="EA6" s="191"/>
      <c r="EB6" s="134"/>
      <c r="EC6" s="134" t="s">
        <v>699</v>
      </c>
      <c r="ED6" s="141"/>
      <c r="EE6" s="191"/>
      <c r="EF6" s="191"/>
      <c r="EG6" s="134"/>
      <c r="EH6" s="134" t="s">
        <v>699</v>
      </c>
      <c r="EI6" s="141"/>
      <c r="EJ6" s="191"/>
      <c r="EK6" s="191"/>
      <c r="EL6" s="134"/>
      <c r="EM6" s="134" t="s">
        <v>699</v>
      </c>
      <c r="EN6" s="141"/>
      <c r="EO6" s="191"/>
      <c r="EP6" s="191"/>
      <c r="EQ6" s="134"/>
      <c r="ER6" s="134" t="s">
        <v>699</v>
      </c>
      <c r="ES6" s="141"/>
      <c r="ET6" s="191"/>
      <c r="EU6" s="191"/>
      <c r="EV6" s="134"/>
      <c r="EW6" s="134" t="s">
        <v>699</v>
      </c>
      <c r="EX6" s="141"/>
      <c r="EY6" s="191"/>
      <c r="EZ6" s="191"/>
      <c r="FA6" s="134"/>
    </row>
    <row r="7" spans="1:158" ht="18.75" customHeight="1">
      <c r="A7" s="141"/>
      <c r="B7" s="132"/>
      <c r="C7" s="132" t="s">
        <v>702</v>
      </c>
      <c r="D7" s="141"/>
      <c r="E7" s="191"/>
      <c r="F7" s="191"/>
      <c r="G7" s="134"/>
      <c r="H7" s="132" t="s">
        <v>702</v>
      </c>
      <c r="I7" s="141"/>
      <c r="J7" s="191"/>
      <c r="K7" s="191"/>
      <c r="L7" s="134"/>
      <c r="M7" s="132" t="s">
        <v>702</v>
      </c>
      <c r="N7" s="141"/>
      <c r="O7" s="191"/>
      <c r="P7" s="191"/>
      <c r="Q7" s="134"/>
      <c r="R7" s="132" t="s">
        <v>702</v>
      </c>
      <c r="S7" s="141"/>
      <c r="T7" s="191"/>
      <c r="U7" s="191"/>
      <c r="V7" s="134"/>
      <c r="W7" s="132" t="s">
        <v>702</v>
      </c>
      <c r="X7" s="141"/>
      <c r="Y7" s="191"/>
      <c r="Z7" s="191"/>
      <c r="AA7" s="134"/>
      <c r="AB7" s="132" t="s">
        <v>702</v>
      </c>
      <c r="AC7" s="141"/>
      <c r="AD7" s="191"/>
      <c r="AE7" s="191"/>
      <c r="AF7" s="134"/>
      <c r="AG7" s="132" t="s">
        <v>702</v>
      </c>
      <c r="AH7" s="141"/>
      <c r="AI7" s="191"/>
      <c r="AJ7" s="191"/>
      <c r="AK7" s="134"/>
      <c r="AL7" s="132" t="s">
        <v>702</v>
      </c>
      <c r="AM7" s="141"/>
      <c r="AN7" s="191"/>
      <c r="AO7" s="191"/>
      <c r="AP7" s="134"/>
      <c r="AQ7" s="132" t="s">
        <v>702</v>
      </c>
      <c r="AR7" s="141"/>
      <c r="AS7" s="191"/>
      <c r="AT7" s="191"/>
      <c r="AU7" s="134"/>
      <c r="AV7" s="132" t="s">
        <v>702</v>
      </c>
      <c r="AW7" s="141"/>
      <c r="AX7" s="191"/>
      <c r="AY7" s="191"/>
      <c r="AZ7" s="134"/>
      <c r="BA7" s="132" t="s">
        <v>702</v>
      </c>
      <c r="BB7" s="141"/>
      <c r="BC7" s="191"/>
      <c r="BD7" s="191"/>
      <c r="BE7" s="134"/>
      <c r="BF7" s="132" t="s">
        <v>702</v>
      </c>
      <c r="BG7" s="141"/>
      <c r="BH7" s="191"/>
      <c r="BI7" s="191"/>
      <c r="BJ7" s="134"/>
      <c r="BK7" s="132" t="s">
        <v>702</v>
      </c>
      <c r="BL7" s="141"/>
      <c r="BM7" s="191"/>
      <c r="BN7" s="191"/>
      <c r="BO7" s="134"/>
      <c r="BP7" s="132" t="s">
        <v>702</v>
      </c>
      <c r="BQ7" s="141"/>
      <c r="BR7" s="191"/>
      <c r="BS7" s="191"/>
      <c r="BT7" s="134"/>
      <c r="BU7" s="132" t="s">
        <v>702</v>
      </c>
      <c r="BV7" s="141"/>
      <c r="BW7" s="191"/>
      <c r="BX7" s="191"/>
      <c r="BY7" s="134"/>
      <c r="BZ7" s="132" t="s">
        <v>702</v>
      </c>
      <c r="CA7" s="141"/>
      <c r="CB7" s="191"/>
      <c r="CC7" s="191"/>
      <c r="CD7" s="134"/>
      <c r="CE7" s="132" t="s">
        <v>702</v>
      </c>
      <c r="CF7" s="141"/>
      <c r="CG7" s="191"/>
      <c r="CH7" s="191"/>
      <c r="CI7" s="134"/>
      <c r="CJ7" s="132" t="s">
        <v>702</v>
      </c>
      <c r="CK7" s="141"/>
      <c r="CL7" s="191"/>
      <c r="CM7" s="191"/>
      <c r="CN7" s="134"/>
      <c r="CO7" s="132" t="s">
        <v>702</v>
      </c>
      <c r="CP7" s="141"/>
      <c r="CQ7" s="191"/>
      <c r="CR7" s="191"/>
      <c r="CS7" s="134"/>
      <c r="CT7" s="132" t="s">
        <v>702</v>
      </c>
      <c r="CU7" s="141"/>
      <c r="CV7" s="191"/>
      <c r="CW7" s="191"/>
      <c r="CX7" s="134"/>
      <c r="CY7" s="132" t="s">
        <v>702</v>
      </c>
      <c r="CZ7" s="141"/>
      <c r="DA7" s="191"/>
      <c r="DB7" s="191"/>
      <c r="DC7" s="134"/>
      <c r="DD7" s="132" t="s">
        <v>702</v>
      </c>
      <c r="DE7" s="141"/>
      <c r="DF7" s="191"/>
      <c r="DG7" s="191"/>
      <c r="DH7" s="134"/>
      <c r="DI7" s="132" t="s">
        <v>702</v>
      </c>
      <c r="DJ7" s="141"/>
      <c r="DK7" s="191"/>
      <c r="DL7" s="191"/>
      <c r="DM7" s="134"/>
      <c r="DN7" s="132" t="s">
        <v>702</v>
      </c>
      <c r="DO7" s="141"/>
      <c r="DP7" s="191"/>
      <c r="DQ7" s="191"/>
      <c r="DR7" s="134"/>
      <c r="DS7" s="132" t="s">
        <v>702</v>
      </c>
      <c r="DT7" s="141"/>
      <c r="DU7" s="191"/>
      <c r="DV7" s="191"/>
      <c r="DW7" s="134"/>
      <c r="DX7" s="132" t="s">
        <v>702</v>
      </c>
      <c r="DY7" s="141"/>
      <c r="DZ7" s="191"/>
      <c r="EA7" s="191"/>
      <c r="EB7" s="134"/>
      <c r="EC7" s="132" t="s">
        <v>702</v>
      </c>
      <c r="ED7" s="141"/>
      <c r="EE7" s="191"/>
      <c r="EF7" s="191"/>
      <c r="EG7" s="134"/>
      <c r="EH7" s="132" t="s">
        <v>702</v>
      </c>
      <c r="EI7" s="141"/>
      <c r="EJ7" s="191"/>
      <c r="EK7" s="191"/>
      <c r="EL7" s="134"/>
      <c r="EM7" s="132" t="s">
        <v>702</v>
      </c>
      <c r="EN7" s="141"/>
      <c r="EO7" s="191"/>
      <c r="EP7" s="191"/>
      <c r="EQ7" s="134"/>
      <c r="ER7" s="132" t="s">
        <v>702</v>
      </c>
      <c r="ES7" s="141"/>
      <c r="ET7" s="191"/>
      <c r="EU7" s="191"/>
      <c r="EV7" s="134"/>
      <c r="EW7" s="132" t="s">
        <v>702</v>
      </c>
      <c r="EX7" s="141"/>
      <c r="EY7" s="191"/>
      <c r="EZ7" s="191"/>
      <c r="FA7" s="134"/>
    </row>
    <row r="8" spans="1:158" ht="18.75" customHeight="1" thickBot="1">
      <c r="A8" s="167"/>
      <c r="B8" s="157" t="s">
        <v>43</v>
      </c>
      <c r="C8" s="168"/>
      <c r="D8" s="157"/>
      <c r="E8" s="157"/>
      <c r="F8" s="157"/>
      <c r="G8" s="157"/>
      <c r="H8" s="168"/>
      <c r="I8" s="157"/>
      <c r="J8" s="157"/>
      <c r="K8" s="157"/>
      <c r="L8" s="157"/>
      <c r="M8" s="168"/>
      <c r="N8" s="157"/>
      <c r="O8" s="157"/>
      <c r="P8" s="157"/>
      <c r="Q8" s="157"/>
      <c r="R8" s="168"/>
      <c r="S8" s="157"/>
      <c r="T8" s="157"/>
      <c r="U8" s="157"/>
      <c r="V8" s="157"/>
      <c r="W8" s="168"/>
      <c r="X8" s="157"/>
      <c r="Y8" s="157"/>
      <c r="Z8" s="157"/>
      <c r="AA8" s="157"/>
      <c r="AB8" s="168"/>
      <c r="AC8" s="157"/>
      <c r="AD8" s="157"/>
      <c r="AE8" s="157"/>
      <c r="AF8" s="157"/>
      <c r="AG8" s="168"/>
      <c r="AH8" s="157"/>
      <c r="AI8" s="157"/>
      <c r="AJ8" s="157"/>
      <c r="AK8" s="157"/>
      <c r="AL8" s="168"/>
      <c r="AM8" s="157"/>
      <c r="AN8" s="157"/>
      <c r="AO8" s="157"/>
      <c r="AP8" s="157"/>
      <c r="AQ8" s="168"/>
      <c r="AR8" s="157"/>
      <c r="AS8" s="157"/>
      <c r="AT8" s="157"/>
      <c r="AU8" s="157"/>
      <c r="AV8" s="168"/>
      <c r="AW8" s="157"/>
      <c r="AX8" s="157"/>
      <c r="AY8" s="157"/>
      <c r="AZ8" s="157"/>
      <c r="BA8" s="168"/>
      <c r="BB8" s="157"/>
      <c r="BC8" s="157"/>
      <c r="BD8" s="157"/>
      <c r="BE8" s="157"/>
      <c r="BF8" s="168"/>
      <c r="BG8" s="157"/>
      <c r="BH8" s="157"/>
      <c r="BI8" s="157"/>
      <c r="BJ8" s="157"/>
      <c r="BK8" s="168"/>
      <c r="BL8" s="157"/>
      <c r="BM8" s="157"/>
      <c r="BN8" s="157"/>
      <c r="BO8" s="157"/>
      <c r="BP8" s="168"/>
      <c r="BQ8" s="157"/>
      <c r="BR8" s="157"/>
      <c r="BS8" s="157"/>
      <c r="BT8" s="157"/>
      <c r="BU8" s="168"/>
      <c r="BV8" s="157"/>
      <c r="BW8" s="157"/>
      <c r="BX8" s="157"/>
      <c r="BY8" s="157"/>
      <c r="BZ8" s="168"/>
      <c r="CA8" s="157"/>
      <c r="CB8" s="157"/>
      <c r="CC8" s="157"/>
      <c r="CD8" s="157"/>
      <c r="CE8" s="168"/>
      <c r="CF8" s="157"/>
      <c r="CG8" s="157"/>
      <c r="CH8" s="157"/>
      <c r="CI8" s="157"/>
      <c r="CJ8" s="168"/>
      <c r="CK8" s="157"/>
      <c r="CL8" s="157"/>
      <c r="CM8" s="157"/>
      <c r="CN8" s="157"/>
      <c r="CO8" s="168"/>
      <c r="CP8" s="157"/>
      <c r="CQ8" s="157"/>
      <c r="CR8" s="157"/>
      <c r="CS8" s="157"/>
      <c r="CT8" s="168"/>
      <c r="CU8" s="157"/>
      <c r="CV8" s="157"/>
      <c r="CW8" s="157"/>
      <c r="CX8" s="157"/>
      <c r="CY8" s="168"/>
      <c r="CZ8" s="157"/>
      <c r="DA8" s="157"/>
      <c r="DB8" s="157"/>
      <c r="DC8" s="157"/>
      <c r="DD8" s="168"/>
      <c r="DE8" s="157"/>
      <c r="DF8" s="157"/>
      <c r="DG8" s="157"/>
      <c r="DH8" s="157"/>
      <c r="DI8" s="168"/>
      <c r="DJ8" s="157"/>
      <c r="DK8" s="157"/>
      <c r="DL8" s="157"/>
      <c r="DM8" s="157"/>
      <c r="DN8" s="168"/>
      <c r="DO8" s="157"/>
      <c r="DP8" s="157"/>
      <c r="DQ8" s="157"/>
      <c r="DR8" s="157"/>
      <c r="DS8" s="168"/>
      <c r="DT8" s="157"/>
      <c r="DU8" s="157"/>
      <c r="DV8" s="157"/>
      <c r="DW8" s="157"/>
      <c r="DX8" s="168"/>
      <c r="DY8" s="157"/>
      <c r="DZ8" s="157"/>
      <c r="EA8" s="157"/>
      <c r="EB8" s="157"/>
      <c r="EC8" s="168"/>
      <c r="ED8" s="157"/>
      <c r="EE8" s="157"/>
      <c r="EF8" s="157"/>
      <c r="EG8" s="157"/>
      <c r="EH8" s="168"/>
      <c r="EI8" s="157"/>
      <c r="EJ8" s="157"/>
      <c r="EK8" s="157"/>
      <c r="EL8" s="157"/>
      <c r="EM8" s="168"/>
      <c r="EN8" s="157"/>
      <c r="EO8" s="157"/>
      <c r="EP8" s="157"/>
      <c r="EQ8" s="157"/>
      <c r="ER8" s="168"/>
      <c r="ES8" s="157"/>
      <c r="ET8" s="157"/>
      <c r="EU8" s="157"/>
      <c r="EV8" s="157"/>
      <c r="EW8" s="168"/>
      <c r="EX8" s="157"/>
      <c r="EY8" s="157"/>
      <c r="EZ8" s="157"/>
      <c r="FA8" s="157"/>
    </row>
    <row r="9" spans="1:158" ht="18.75" customHeight="1">
      <c r="A9" s="259">
        <v>1</v>
      </c>
      <c r="B9" s="277" t="s">
        <v>709</v>
      </c>
      <c r="C9" s="134" t="s">
        <v>699</v>
      </c>
      <c r="D9" s="162"/>
      <c r="E9" s="74"/>
      <c r="F9" s="74"/>
      <c r="G9" s="80"/>
      <c r="H9" s="134" t="s">
        <v>699</v>
      </c>
      <c r="I9" s="162"/>
      <c r="J9" s="74"/>
      <c r="K9" s="74"/>
      <c r="L9" s="80"/>
      <c r="M9" s="134" t="s">
        <v>699</v>
      </c>
      <c r="N9" s="162"/>
      <c r="O9" s="74"/>
      <c r="P9" s="74"/>
      <c r="Q9" s="80"/>
      <c r="R9" s="134" t="s">
        <v>699</v>
      </c>
      <c r="S9" s="162"/>
      <c r="T9" s="74"/>
      <c r="U9" s="74"/>
      <c r="V9" s="80"/>
      <c r="W9" s="134" t="s">
        <v>699</v>
      </c>
      <c r="X9" s="162"/>
      <c r="Y9" s="74"/>
      <c r="Z9" s="74"/>
      <c r="AA9" s="80"/>
      <c r="AB9" s="134" t="s">
        <v>699</v>
      </c>
      <c r="AC9" s="162"/>
      <c r="AD9" s="74"/>
      <c r="AE9" s="74"/>
      <c r="AF9" s="80"/>
      <c r="AG9" s="134" t="s">
        <v>699</v>
      </c>
      <c r="AH9" s="162"/>
      <c r="AI9" s="74"/>
      <c r="AJ9" s="74"/>
      <c r="AK9" s="80"/>
      <c r="AL9" s="134" t="s">
        <v>699</v>
      </c>
      <c r="AM9" s="162"/>
      <c r="AN9" s="74"/>
      <c r="AO9" s="74"/>
      <c r="AP9" s="80"/>
      <c r="AQ9" s="134" t="s">
        <v>699</v>
      </c>
      <c r="AR9" s="162"/>
      <c r="AS9" s="74"/>
      <c r="AT9" s="74"/>
      <c r="AU9" s="80"/>
      <c r="AV9" s="134" t="s">
        <v>699</v>
      </c>
      <c r="AW9" s="162"/>
      <c r="AX9" s="74"/>
      <c r="AY9" s="74"/>
      <c r="AZ9" s="80"/>
      <c r="BA9" s="134" t="s">
        <v>699</v>
      </c>
      <c r="BB9" s="162"/>
      <c r="BC9" s="74"/>
      <c r="BD9" s="74"/>
      <c r="BE9" s="80"/>
      <c r="BF9" s="134" t="s">
        <v>699</v>
      </c>
      <c r="BG9" s="162"/>
      <c r="BH9" s="74"/>
      <c r="BI9" s="74"/>
      <c r="BJ9" s="80"/>
      <c r="BK9" s="134" t="s">
        <v>699</v>
      </c>
      <c r="BL9" s="162"/>
      <c r="BM9" s="74"/>
      <c r="BN9" s="74"/>
      <c r="BO9" s="80"/>
      <c r="BP9" s="134" t="s">
        <v>699</v>
      </c>
      <c r="BQ9" s="162"/>
      <c r="BR9" s="74"/>
      <c r="BS9" s="74"/>
      <c r="BT9" s="80"/>
      <c r="BU9" s="134" t="s">
        <v>699</v>
      </c>
      <c r="BV9" s="162"/>
      <c r="BW9" s="74"/>
      <c r="BX9" s="74"/>
      <c r="BY9" s="80"/>
      <c r="BZ9" s="134" t="s">
        <v>699</v>
      </c>
      <c r="CA9" s="162"/>
      <c r="CB9" s="74"/>
      <c r="CC9" s="74"/>
      <c r="CD9" s="80"/>
      <c r="CE9" s="134" t="s">
        <v>699</v>
      </c>
      <c r="CF9" s="162"/>
      <c r="CG9" s="74"/>
      <c r="CH9" s="74"/>
      <c r="CI9" s="80"/>
      <c r="CJ9" s="134" t="s">
        <v>699</v>
      </c>
      <c r="CK9" s="162"/>
      <c r="CL9" s="74"/>
      <c r="CM9" s="74"/>
      <c r="CN9" s="80"/>
      <c r="CO9" s="134" t="s">
        <v>699</v>
      </c>
      <c r="CP9" s="162"/>
      <c r="CQ9" s="74"/>
      <c r="CR9" s="74"/>
      <c r="CS9" s="80"/>
      <c r="CT9" s="134" t="s">
        <v>699</v>
      </c>
      <c r="CU9" s="162"/>
      <c r="CV9" s="74"/>
      <c r="CW9" s="74"/>
      <c r="CX9" s="80"/>
      <c r="CY9" s="134" t="s">
        <v>699</v>
      </c>
      <c r="CZ9" s="162"/>
      <c r="DA9" s="74"/>
      <c r="DB9" s="74"/>
      <c r="DC9" s="80"/>
      <c r="DD9" s="134" t="s">
        <v>699</v>
      </c>
      <c r="DE9" s="162"/>
      <c r="DF9" s="74"/>
      <c r="DG9" s="74"/>
      <c r="DH9" s="80"/>
      <c r="DI9" s="134" t="s">
        <v>699</v>
      </c>
      <c r="DJ9" s="162"/>
      <c r="DK9" s="74"/>
      <c r="DL9" s="74"/>
      <c r="DM9" s="80"/>
      <c r="DN9" s="134" t="s">
        <v>699</v>
      </c>
      <c r="DO9" s="162"/>
      <c r="DP9" s="74"/>
      <c r="DQ9" s="74"/>
      <c r="DR9" s="80"/>
      <c r="DS9" s="134" t="s">
        <v>699</v>
      </c>
      <c r="DT9" s="162"/>
      <c r="DU9" s="74"/>
      <c r="DV9" s="74"/>
      <c r="DW9" s="80"/>
      <c r="DX9" s="134" t="s">
        <v>699</v>
      </c>
      <c r="DY9" s="162"/>
      <c r="DZ9" s="74"/>
      <c r="EA9" s="74"/>
      <c r="EB9" s="80"/>
      <c r="EC9" s="134" t="s">
        <v>699</v>
      </c>
      <c r="ED9" s="162"/>
      <c r="EE9" s="74"/>
      <c r="EF9" s="74"/>
      <c r="EG9" s="80"/>
      <c r="EH9" s="134" t="s">
        <v>699</v>
      </c>
      <c r="EI9" s="162"/>
      <c r="EJ9" s="74"/>
      <c r="EK9" s="74"/>
      <c r="EL9" s="80"/>
      <c r="EM9" s="134" t="s">
        <v>699</v>
      </c>
      <c r="EN9" s="162"/>
      <c r="EO9" s="74"/>
      <c r="EP9" s="74"/>
      <c r="EQ9" s="80"/>
      <c r="ER9" s="134" t="s">
        <v>699</v>
      </c>
      <c r="ES9" s="162"/>
      <c r="ET9" s="74"/>
      <c r="EU9" s="74"/>
      <c r="EV9" s="80"/>
      <c r="EW9" s="134" t="s">
        <v>699</v>
      </c>
      <c r="EX9" s="162"/>
      <c r="EY9" s="74"/>
      <c r="EZ9" s="74"/>
      <c r="FA9" s="80"/>
    </row>
    <row r="10" spans="1:158" ht="18.75" customHeight="1">
      <c r="A10" s="226"/>
      <c r="B10" s="226"/>
      <c r="C10" s="132" t="s">
        <v>702</v>
      </c>
      <c r="D10" s="77"/>
      <c r="E10" s="74"/>
      <c r="F10" s="74"/>
      <c r="G10" s="80"/>
      <c r="H10" s="132" t="s">
        <v>702</v>
      </c>
      <c r="I10" s="77"/>
      <c r="J10" s="74"/>
      <c r="K10" s="74"/>
      <c r="L10" s="80"/>
      <c r="M10" s="132" t="s">
        <v>702</v>
      </c>
      <c r="N10" s="77"/>
      <c r="O10" s="74"/>
      <c r="P10" s="74"/>
      <c r="Q10" s="80"/>
      <c r="R10" s="132" t="s">
        <v>702</v>
      </c>
      <c r="S10" s="77"/>
      <c r="T10" s="74"/>
      <c r="U10" s="74"/>
      <c r="V10" s="80"/>
      <c r="W10" s="132" t="s">
        <v>702</v>
      </c>
      <c r="X10" s="77"/>
      <c r="Y10" s="74"/>
      <c r="Z10" s="74"/>
      <c r="AA10" s="80"/>
      <c r="AB10" s="132" t="s">
        <v>702</v>
      </c>
      <c r="AC10" s="77"/>
      <c r="AD10" s="74"/>
      <c r="AE10" s="74"/>
      <c r="AF10" s="80"/>
      <c r="AG10" s="132" t="s">
        <v>702</v>
      </c>
      <c r="AH10" s="77"/>
      <c r="AI10" s="74"/>
      <c r="AJ10" s="74"/>
      <c r="AK10" s="80"/>
      <c r="AL10" s="132" t="s">
        <v>702</v>
      </c>
      <c r="AM10" s="77"/>
      <c r="AN10" s="74"/>
      <c r="AO10" s="74"/>
      <c r="AP10" s="80"/>
      <c r="AQ10" s="132" t="s">
        <v>702</v>
      </c>
      <c r="AR10" s="77"/>
      <c r="AS10" s="74"/>
      <c r="AT10" s="74"/>
      <c r="AU10" s="80"/>
      <c r="AV10" s="132" t="s">
        <v>702</v>
      </c>
      <c r="AW10" s="77"/>
      <c r="AX10" s="74"/>
      <c r="AY10" s="74"/>
      <c r="AZ10" s="80"/>
      <c r="BA10" s="132" t="s">
        <v>702</v>
      </c>
      <c r="BB10" s="77"/>
      <c r="BC10" s="74"/>
      <c r="BD10" s="74"/>
      <c r="BE10" s="80"/>
      <c r="BF10" s="132" t="s">
        <v>702</v>
      </c>
      <c r="BG10" s="77"/>
      <c r="BH10" s="74"/>
      <c r="BI10" s="74"/>
      <c r="BJ10" s="80"/>
      <c r="BK10" s="132" t="s">
        <v>702</v>
      </c>
      <c r="BL10" s="77"/>
      <c r="BM10" s="74"/>
      <c r="BN10" s="74"/>
      <c r="BO10" s="80"/>
      <c r="BP10" s="132" t="s">
        <v>702</v>
      </c>
      <c r="BQ10" s="77"/>
      <c r="BR10" s="74"/>
      <c r="BS10" s="74"/>
      <c r="BT10" s="80"/>
      <c r="BU10" s="132" t="s">
        <v>702</v>
      </c>
      <c r="BV10" s="77"/>
      <c r="BW10" s="74"/>
      <c r="BX10" s="74"/>
      <c r="BY10" s="80"/>
      <c r="BZ10" s="132" t="s">
        <v>702</v>
      </c>
      <c r="CA10" s="77"/>
      <c r="CB10" s="74"/>
      <c r="CC10" s="74"/>
      <c r="CD10" s="80"/>
      <c r="CE10" s="132" t="s">
        <v>702</v>
      </c>
      <c r="CF10" s="77"/>
      <c r="CG10" s="74"/>
      <c r="CH10" s="74"/>
      <c r="CI10" s="80"/>
      <c r="CJ10" s="132" t="s">
        <v>702</v>
      </c>
      <c r="CK10" s="77"/>
      <c r="CL10" s="74"/>
      <c r="CM10" s="74"/>
      <c r="CN10" s="80"/>
      <c r="CO10" s="132" t="s">
        <v>702</v>
      </c>
      <c r="CP10" s="77"/>
      <c r="CQ10" s="74"/>
      <c r="CR10" s="74"/>
      <c r="CS10" s="80"/>
      <c r="CT10" s="132" t="s">
        <v>702</v>
      </c>
      <c r="CU10" s="77"/>
      <c r="CV10" s="74"/>
      <c r="CW10" s="74"/>
      <c r="CX10" s="80"/>
      <c r="CY10" s="132" t="s">
        <v>702</v>
      </c>
      <c r="CZ10" s="77"/>
      <c r="DA10" s="74"/>
      <c r="DB10" s="74"/>
      <c r="DC10" s="80"/>
      <c r="DD10" s="132" t="s">
        <v>702</v>
      </c>
      <c r="DE10" s="77"/>
      <c r="DF10" s="74"/>
      <c r="DG10" s="74"/>
      <c r="DH10" s="80"/>
      <c r="DI10" s="132" t="s">
        <v>702</v>
      </c>
      <c r="DJ10" s="77"/>
      <c r="DK10" s="74"/>
      <c r="DL10" s="74"/>
      <c r="DM10" s="80"/>
      <c r="DN10" s="132" t="s">
        <v>702</v>
      </c>
      <c r="DO10" s="77"/>
      <c r="DP10" s="74"/>
      <c r="DQ10" s="74"/>
      <c r="DR10" s="80"/>
      <c r="DS10" s="132" t="s">
        <v>702</v>
      </c>
      <c r="DT10" s="77"/>
      <c r="DU10" s="74"/>
      <c r="DV10" s="74"/>
      <c r="DW10" s="80"/>
      <c r="DX10" s="132" t="s">
        <v>702</v>
      </c>
      <c r="DY10" s="77"/>
      <c r="DZ10" s="74"/>
      <c r="EA10" s="74"/>
      <c r="EB10" s="80"/>
      <c r="EC10" s="132" t="s">
        <v>702</v>
      </c>
      <c r="ED10" s="77"/>
      <c r="EE10" s="74"/>
      <c r="EF10" s="74"/>
      <c r="EG10" s="80"/>
      <c r="EH10" s="132" t="s">
        <v>702</v>
      </c>
      <c r="EI10" s="77"/>
      <c r="EJ10" s="74"/>
      <c r="EK10" s="74"/>
      <c r="EL10" s="80"/>
      <c r="EM10" s="132" t="s">
        <v>702</v>
      </c>
      <c r="EN10" s="77"/>
      <c r="EO10" s="74"/>
      <c r="EP10" s="74"/>
      <c r="EQ10" s="80"/>
      <c r="ER10" s="132" t="s">
        <v>702</v>
      </c>
      <c r="ES10" s="77"/>
      <c r="ET10" s="74"/>
      <c r="EU10" s="74"/>
      <c r="EV10" s="80"/>
      <c r="EW10" s="132" t="s">
        <v>702</v>
      </c>
      <c r="EX10" s="77"/>
      <c r="EY10" s="74"/>
      <c r="EZ10" s="74"/>
      <c r="FA10" s="80"/>
    </row>
    <row r="11" spans="1:158" ht="18.75" customHeight="1" thickBot="1">
      <c r="A11" s="261"/>
      <c r="B11" s="262" t="s">
        <v>43</v>
      </c>
      <c r="C11" s="84"/>
      <c r="D11" s="106"/>
      <c r="E11" s="81"/>
      <c r="F11" s="81"/>
      <c r="G11" s="84"/>
      <c r="H11" s="84"/>
      <c r="I11" s="106"/>
      <c r="J11" s="81"/>
      <c r="K11" s="81"/>
      <c r="L11" s="84"/>
      <c r="M11" s="84"/>
      <c r="N11" s="106"/>
      <c r="O11" s="81"/>
      <c r="P11" s="81"/>
      <c r="Q11" s="84"/>
      <c r="R11" s="84"/>
      <c r="S11" s="106"/>
      <c r="T11" s="81"/>
      <c r="U11" s="81"/>
      <c r="V11" s="84"/>
      <c r="W11" s="84"/>
      <c r="X11" s="106"/>
      <c r="Y11" s="81"/>
      <c r="Z11" s="81"/>
      <c r="AA11" s="84"/>
      <c r="AB11" s="84"/>
      <c r="AC11" s="106"/>
      <c r="AD11" s="81"/>
      <c r="AE11" s="81"/>
      <c r="AF11" s="84"/>
      <c r="AG11" s="84"/>
      <c r="AH11" s="106"/>
      <c r="AI11" s="81"/>
      <c r="AJ11" s="81"/>
      <c r="AK11" s="84"/>
      <c r="AL11" s="84"/>
      <c r="AM11" s="106"/>
      <c r="AN11" s="81"/>
      <c r="AO11" s="81"/>
      <c r="AP11" s="84"/>
      <c r="AQ11" s="84"/>
      <c r="AR11" s="106"/>
      <c r="AS11" s="81"/>
      <c r="AT11" s="81"/>
      <c r="AU11" s="84"/>
      <c r="AV11" s="84"/>
      <c r="AW11" s="106"/>
      <c r="AX11" s="81"/>
      <c r="AY11" s="81"/>
      <c r="AZ11" s="84"/>
      <c r="BA11" s="84"/>
      <c r="BB11" s="106"/>
      <c r="BC11" s="81"/>
      <c r="BD11" s="81"/>
      <c r="BE11" s="84"/>
      <c r="BF11" s="84"/>
      <c r="BG11" s="106"/>
      <c r="BH11" s="81"/>
      <c r="BI11" s="81"/>
      <c r="BJ11" s="84"/>
      <c r="BK11" s="84"/>
      <c r="BL11" s="106"/>
      <c r="BM11" s="81"/>
      <c r="BN11" s="81"/>
      <c r="BO11" s="84"/>
      <c r="BP11" s="84"/>
      <c r="BQ11" s="106"/>
      <c r="BR11" s="81"/>
      <c r="BS11" s="81"/>
      <c r="BT11" s="84"/>
      <c r="BU11" s="84"/>
      <c r="BV11" s="106"/>
      <c r="BW11" s="81"/>
      <c r="BX11" s="81"/>
      <c r="BY11" s="84"/>
      <c r="BZ11" s="84"/>
      <c r="CA11" s="106"/>
      <c r="CB11" s="81"/>
      <c r="CC11" s="81"/>
      <c r="CD11" s="84"/>
      <c r="CE11" s="84"/>
      <c r="CF11" s="106"/>
      <c r="CG11" s="81"/>
      <c r="CH11" s="81"/>
      <c r="CI11" s="84"/>
      <c r="CJ11" s="84"/>
      <c r="CK11" s="106"/>
      <c r="CL11" s="81"/>
      <c r="CM11" s="81"/>
      <c r="CN11" s="84"/>
      <c r="CO11" s="84"/>
      <c r="CP11" s="106"/>
      <c r="CQ11" s="81"/>
      <c r="CR11" s="81"/>
      <c r="CS11" s="84"/>
      <c r="CT11" s="84"/>
      <c r="CU11" s="106"/>
      <c r="CV11" s="81"/>
      <c r="CW11" s="81"/>
      <c r="CX11" s="84"/>
      <c r="CY11" s="84"/>
      <c r="CZ11" s="106"/>
      <c r="DA11" s="81"/>
      <c r="DB11" s="81"/>
      <c r="DC11" s="84"/>
      <c r="DD11" s="84"/>
      <c r="DE11" s="106"/>
      <c r="DF11" s="81"/>
      <c r="DG11" s="81"/>
      <c r="DH11" s="84"/>
      <c r="DI11" s="84"/>
      <c r="DJ11" s="106"/>
      <c r="DK11" s="81"/>
      <c r="DL11" s="81"/>
      <c r="DM11" s="84"/>
      <c r="DN11" s="84"/>
      <c r="DO11" s="106"/>
      <c r="DP11" s="81"/>
      <c r="DQ11" s="81"/>
      <c r="DR11" s="84"/>
      <c r="DS11" s="84"/>
      <c r="DT11" s="106"/>
      <c r="DU11" s="81"/>
      <c r="DV11" s="81"/>
      <c r="DW11" s="84"/>
      <c r="DX11" s="84"/>
      <c r="DY11" s="106"/>
      <c r="DZ11" s="81"/>
      <c r="EA11" s="81"/>
      <c r="EB11" s="84"/>
      <c r="EC11" s="84"/>
      <c r="ED11" s="106"/>
      <c r="EE11" s="81"/>
      <c r="EF11" s="81"/>
      <c r="EG11" s="84"/>
      <c r="EH11" s="84"/>
      <c r="EI11" s="106"/>
      <c r="EJ11" s="81"/>
      <c r="EK11" s="81"/>
      <c r="EL11" s="84"/>
      <c r="EM11" s="84"/>
      <c r="EN11" s="106"/>
      <c r="EO11" s="81"/>
      <c r="EP11" s="81"/>
      <c r="EQ11" s="84"/>
      <c r="ER11" s="84"/>
      <c r="ES11" s="106"/>
      <c r="ET11" s="81"/>
      <c r="EU11" s="81"/>
      <c r="EV11" s="84"/>
      <c r="EW11" s="84"/>
      <c r="EX11" s="106"/>
      <c r="EY11" s="81"/>
      <c r="EZ11" s="81"/>
      <c r="FA11" s="84"/>
    </row>
    <row r="12" spans="1:158" ht="18.75" customHeight="1">
      <c r="A12" s="259">
        <v>2</v>
      </c>
      <c r="B12" s="271" t="s">
        <v>709</v>
      </c>
      <c r="C12" s="134" t="s">
        <v>699</v>
      </c>
      <c r="D12" s="162"/>
      <c r="E12" s="74"/>
      <c r="F12" s="74"/>
      <c r="G12" s="80"/>
      <c r="H12" s="134" t="s">
        <v>699</v>
      </c>
      <c r="I12" s="162"/>
      <c r="J12" s="74"/>
      <c r="K12" s="74"/>
      <c r="L12" s="80"/>
      <c r="M12" s="134" t="s">
        <v>699</v>
      </c>
      <c r="N12" s="162"/>
      <c r="O12" s="74"/>
      <c r="P12" s="74"/>
      <c r="Q12" s="80"/>
      <c r="R12" s="134" t="s">
        <v>699</v>
      </c>
      <c r="S12" s="162"/>
      <c r="T12" s="74"/>
      <c r="U12" s="74"/>
      <c r="V12" s="80"/>
      <c r="W12" s="134" t="s">
        <v>699</v>
      </c>
      <c r="X12" s="162"/>
      <c r="Y12" s="74"/>
      <c r="Z12" s="74"/>
      <c r="AA12" s="80"/>
      <c r="AB12" s="134" t="s">
        <v>699</v>
      </c>
      <c r="AC12" s="162"/>
      <c r="AD12" s="74"/>
      <c r="AE12" s="74"/>
      <c r="AF12" s="80"/>
      <c r="AG12" s="134" t="s">
        <v>699</v>
      </c>
      <c r="AH12" s="162"/>
      <c r="AI12" s="74"/>
      <c r="AJ12" s="74"/>
      <c r="AK12" s="80"/>
      <c r="AL12" s="134" t="s">
        <v>699</v>
      </c>
      <c r="AM12" s="162"/>
      <c r="AN12" s="74"/>
      <c r="AO12" s="74"/>
      <c r="AP12" s="80"/>
      <c r="AQ12" s="134" t="s">
        <v>699</v>
      </c>
      <c r="AR12" s="162"/>
      <c r="AS12" s="74"/>
      <c r="AT12" s="74"/>
      <c r="AU12" s="80"/>
      <c r="AV12" s="134" t="s">
        <v>699</v>
      </c>
      <c r="AW12" s="162"/>
      <c r="AX12" s="74"/>
      <c r="AY12" s="74"/>
      <c r="AZ12" s="80"/>
      <c r="BA12" s="134" t="s">
        <v>699</v>
      </c>
      <c r="BB12" s="162"/>
      <c r="BC12" s="74"/>
      <c r="BD12" s="74"/>
      <c r="BE12" s="80"/>
      <c r="BF12" s="134" t="s">
        <v>699</v>
      </c>
      <c r="BG12" s="162"/>
      <c r="BH12" s="74"/>
      <c r="BI12" s="74"/>
      <c r="BJ12" s="80"/>
      <c r="BK12" s="134" t="s">
        <v>699</v>
      </c>
      <c r="BL12" s="162"/>
      <c r="BM12" s="74"/>
      <c r="BN12" s="74"/>
      <c r="BO12" s="80"/>
      <c r="BP12" s="134" t="s">
        <v>699</v>
      </c>
      <c r="BQ12" s="162"/>
      <c r="BR12" s="74"/>
      <c r="BS12" s="74"/>
      <c r="BT12" s="80"/>
      <c r="BU12" s="134" t="s">
        <v>699</v>
      </c>
      <c r="BV12" s="162"/>
      <c r="BW12" s="74"/>
      <c r="BX12" s="74"/>
      <c r="BY12" s="80"/>
      <c r="BZ12" s="134" t="s">
        <v>699</v>
      </c>
      <c r="CA12" s="162"/>
      <c r="CB12" s="74"/>
      <c r="CC12" s="74"/>
      <c r="CD12" s="80"/>
      <c r="CE12" s="134" t="s">
        <v>699</v>
      </c>
      <c r="CF12" s="162"/>
      <c r="CG12" s="74"/>
      <c r="CH12" s="74"/>
      <c r="CI12" s="80"/>
      <c r="CJ12" s="134" t="s">
        <v>699</v>
      </c>
      <c r="CK12" s="162"/>
      <c r="CL12" s="74"/>
      <c r="CM12" s="74"/>
      <c r="CN12" s="80"/>
      <c r="CO12" s="134" t="s">
        <v>699</v>
      </c>
      <c r="CP12" s="162"/>
      <c r="CQ12" s="74"/>
      <c r="CR12" s="74"/>
      <c r="CS12" s="80"/>
      <c r="CT12" s="134" t="s">
        <v>699</v>
      </c>
      <c r="CU12" s="162"/>
      <c r="CV12" s="74"/>
      <c r="CW12" s="74"/>
      <c r="CX12" s="80"/>
      <c r="CY12" s="134" t="s">
        <v>699</v>
      </c>
      <c r="CZ12" s="162"/>
      <c r="DA12" s="74"/>
      <c r="DB12" s="74"/>
      <c r="DC12" s="80"/>
      <c r="DD12" s="134" t="s">
        <v>699</v>
      </c>
      <c r="DE12" s="162"/>
      <c r="DF12" s="74"/>
      <c r="DG12" s="74"/>
      <c r="DH12" s="80"/>
      <c r="DI12" s="134" t="s">
        <v>699</v>
      </c>
      <c r="DJ12" s="162"/>
      <c r="DK12" s="74"/>
      <c r="DL12" s="74"/>
      <c r="DM12" s="80"/>
      <c r="DN12" s="134" t="s">
        <v>699</v>
      </c>
      <c r="DO12" s="162"/>
      <c r="DP12" s="74"/>
      <c r="DQ12" s="74"/>
      <c r="DR12" s="80"/>
      <c r="DS12" s="134" t="s">
        <v>699</v>
      </c>
      <c r="DT12" s="162"/>
      <c r="DU12" s="74"/>
      <c r="DV12" s="74"/>
      <c r="DW12" s="80"/>
      <c r="DX12" s="134" t="s">
        <v>699</v>
      </c>
      <c r="DY12" s="162"/>
      <c r="DZ12" s="74"/>
      <c r="EA12" s="74"/>
      <c r="EB12" s="80"/>
      <c r="EC12" s="134" t="s">
        <v>699</v>
      </c>
      <c r="ED12" s="162"/>
      <c r="EE12" s="74"/>
      <c r="EF12" s="74"/>
      <c r="EG12" s="80"/>
      <c r="EH12" s="134" t="s">
        <v>699</v>
      </c>
      <c r="EI12" s="162"/>
      <c r="EJ12" s="74"/>
      <c r="EK12" s="74"/>
      <c r="EL12" s="80"/>
      <c r="EM12" s="134" t="s">
        <v>699</v>
      </c>
      <c r="EN12" s="162"/>
      <c r="EO12" s="74"/>
      <c r="EP12" s="74"/>
      <c r="EQ12" s="80"/>
      <c r="ER12" s="134" t="s">
        <v>699</v>
      </c>
      <c r="ES12" s="162"/>
      <c r="ET12" s="74"/>
      <c r="EU12" s="74"/>
      <c r="EV12" s="80"/>
      <c r="EW12" s="134" t="s">
        <v>699</v>
      </c>
      <c r="EX12" s="162"/>
      <c r="EY12" s="74"/>
      <c r="EZ12" s="74"/>
      <c r="FA12" s="80"/>
    </row>
    <row r="13" spans="1:158" ht="18.75" customHeight="1">
      <c r="A13" s="226"/>
      <c r="B13" s="227"/>
      <c r="C13" s="132" t="s">
        <v>702</v>
      </c>
      <c r="D13" s="77"/>
      <c r="E13" s="74"/>
      <c r="F13" s="74"/>
      <c r="G13" s="80"/>
      <c r="H13" s="132" t="s">
        <v>702</v>
      </c>
      <c r="I13" s="77"/>
      <c r="J13" s="74"/>
      <c r="K13" s="74"/>
      <c r="L13" s="80"/>
      <c r="M13" s="132" t="s">
        <v>702</v>
      </c>
      <c r="N13" s="77"/>
      <c r="O13" s="74"/>
      <c r="P13" s="74"/>
      <c r="Q13" s="80"/>
      <c r="R13" s="132" t="s">
        <v>702</v>
      </c>
      <c r="S13" s="77"/>
      <c r="T13" s="74"/>
      <c r="U13" s="74"/>
      <c r="V13" s="80"/>
      <c r="W13" s="132" t="s">
        <v>702</v>
      </c>
      <c r="X13" s="77"/>
      <c r="Y13" s="74"/>
      <c r="Z13" s="74"/>
      <c r="AA13" s="80"/>
      <c r="AB13" s="132" t="s">
        <v>702</v>
      </c>
      <c r="AC13" s="77"/>
      <c r="AD13" s="74"/>
      <c r="AE13" s="74"/>
      <c r="AF13" s="80"/>
      <c r="AG13" s="132" t="s">
        <v>702</v>
      </c>
      <c r="AH13" s="77"/>
      <c r="AI13" s="74"/>
      <c r="AJ13" s="74"/>
      <c r="AK13" s="80"/>
      <c r="AL13" s="132" t="s">
        <v>702</v>
      </c>
      <c r="AM13" s="77"/>
      <c r="AN13" s="74"/>
      <c r="AO13" s="74"/>
      <c r="AP13" s="80"/>
      <c r="AQ13" s="132" t="s">
        <v>702</v>
      </c>
      <c r="AR13" s="77"/>
      <c r="AS13" s="74"/>
      <c r="AT13" s="74"/>
      <c r="AU13" s="80"/>
      <c r="AV13" s="132" t="s">
        <v>702</v>
      </c>
      <c r="AW13" s="77"/>
      <c r="AX13" s="74"/>
      <c r="AY13" s="74"/>
      <c r="AZ13" s="80"/>
      <c r="BA13" s="132" t="s">
        <v>702</v>
      </c>
      <c r="BB13" s="77"/>
      <c r="BC13" s="74"/>
      <c r="BD13" s="74"/>
      <c r="BE13" s="80"/>
      <c r="BF13" s="132" t="s">
        <v>702</v>
      </c>
      <c r="BG13" s="77"/>
      <c r="BH13" s="74"/>
      <c r="BI13" s="74"/>
      <c r="BJ13" s="80"/>
      <c r="BK13" s="132" t="s">
        <v>702</v>
      </c>
      <c r="BL13" s="77"/>
      <c r="BM13" s="74"/>
      <c r="BN13" s="74"/>
      <c r="BO13" s="80"/>
      <c r="BP13" s="132" t="s">
        <v>702</v>
      </c>
      <c r="BQ13" s="77"/>
      <c r="BR13" s="74"/>
      <c r="BS13" s="74"/>
      <c r="BT13" s="80"/>
      <c r="BU13" s="132" t="s">
        <v>702</v>
      </c>
      <c r="BV13" s="77"/>
      <c r="BW13" s="74"/>
      <c r="BX13" s="74"/>
      <c r="BY13" s="80"/>
      <c r="BZ13" s="132" t="s">
        <v>702</v>
      </c>
      <c r="CA13" s="77"/>
      <c r="CB13" s="74"/>
      <c r="CC13" s="74"/>
      <c r="CD13" s="80"/>
      <c r="CE13" s="132" t="s">
        <v>702</v>
      </c>
      <c r="CF13" s="77"/>
      <c r="CG13" s="74"/>
      <c r="CH13" s="74"/>
      <c r="CI13" s="80"/>
      <c r="CJ13" s="132" t="s">
        <v>702</v>
      </c>
      <c r="CK13" s="77"/>
      <c r="CL13" s="74"/>
      <c r="CM13" s="74"/>
      <c r="CN13" s="80"/>
      <c r="CO13" s="132" t="s">
        <v>702</v>
      </c>
      <c r="CP13" s="77"/>
      <c r="CQ13" s="74"/>
      <c r="CR13" s="74"/>
      <c r="CS13" s="80"/>
      <c r="CT13" s="132" t="s">
        <v>702</v>
      </c>
      <c r="CU13" s="77"/>
      <c r="CV13" s="74"/>
      <c r="CW13" s="74"/>
      <c r="CX13" s="80"/>
      <c r="CY13" s="132" t="s">
        <v>702</v>
      </c>
      <c r="CZ13" s="77"/>
      <c r="DA13" s="74"/>
      <c r="DB13" s="74"/>
      <c r="DC13" s="80"/>
      <c r="DD13" s="132" t="s">
        <v>702</v>
      </c>
      <c r="DE13" s="77"/>
      <c r="DF13" s="74"/>
      <c r="DG13" s="74"/>
      <c r="DH13" s="80"/>
      <c r="DI13" s="132" t="s">
        <v>702</v>
      </c>
      <c r="DJ13" s="77"/>
      <c r="DK13" s="74"/>
      <c r="DL13" s="74"/>
      <c r="DM13" s="80"/>
      <c r="DN13" s="132" t="s">
        <v>702</v>
      </c>
      <c r="DO13" s="77"/>
      <c r="DP13" s="74"/>
      <c r="DQ13" s="74"/>
      <c r="DR13" s="80"/>
      <c r="DS13" s="132" t="s">
        <v>702</v>
      </c>
      <c r="DT13" s="77"/>
      <c r="DU13" s="74"/>
      <c r="DV13" s="74"/>
      <c r="DW13" s="80"/>
      <c r="DX13" s="132" t="s">
        <v>702</v>
      </c>
      <c r="DY13" s="77"/>
      <c r="DZ13" s="74"/>
      <c r="EA13" s="74"/>
      <c r="EB13" s="80"/>
      <c r="EC13" s="132" t="s">
        <v>702</v>
      </c>
      <c r="ED13" s="77"/>
      <c r="EE13" s="74"/>
      <c r="EF13" s="74"/>
      <c r="EG13" s="80"/>
      <c r="EH13" s="132" t="s">
        <v>702</v>
      </c>
      <c r="EI13" s="77"/>
      <c r="EJ13" s="74"/>
      <c r="EK13" s="74"/>
      <c r="EL13" s="80"/>
      <c r="EM13" s="132" t="s">
        <v>702</v>
      </c>
      <c r="EN13" s="77"/>
      <c r="EO13" s="74"/>
      <c r="EP13" s="74"/>
      <c r="EQ13" s="80"/>
      <c r="ER13" s="132" t="s">
        <v>702</v>
      </c>
      <c r="ES13" s="77"/>
      <c r="ET13" s="74"/>
      <c r="EU13" s="74"/>
      <c r="EV13" s="80"/>
      <c r="EW13" s="132" t="s">
        <v>702</v>
      </c>
      <c r="EX13" s="77"/>
      <c r="EY13" s="74"/>
      <c r="EZ13" s="74"/>
      <c r="FA13" s="80"/>
    </row>
    <row r="14" spans="1:158" ht="18.75" customHeight="1" thickBot="1">
      <c r="A14" s="261"/>
      <c r="B14" s="262" t="s">
        <v>43</v>
      </c>
      <c r="C14" s="84"/>
      <c r="D14" s="106"/>
      <c r="E14" s="81"/>
      <c r="F14" s="81"/>
      <c r="G14" s="84"/>
      <c r="H14" s="84"/>
      <c r="I14" s="106"/>
      <c r="J14" s="81"/>
      <c r="K14" s="81"/>
      <c r="L14" s="84"/>
      <c r="M14" s="84"/>
      <c r="N14" s="106"/>
      <c r="O14" s="81"/>
      <c r="P14" s="81"/>
      <c r="Q14" s="84"/>
      <c r="R14" s="84"/>
      <c r="S14" s="106"/>
      <c r="T14" s="81"/>
      <c r="U14" s="81"/>
      <c r="V14" s="84"/>
      <c r="W14" s="84"/>
      <c r="X14" s="106"/>
      <c r="Y14" s="81"/>
      <c r="Z14" s="81"/>
      <c r="AA14" s="84"/>
      <c r="AB14" s="84"/>
      <c r="AC14" s="106"/>
      <c r="AD14" s="81"/>
      <c r="AE14" s="81"/>
      <c r="AF14" s="84"/>
      <c r="AG14" s="84"/>
      <c r="AH14" s="106"/>
      <c r="AI14" s="81"/>
      <c r="AJ14" s="81"/>
      <c r="AK14" s="84"/>
      <c r="AL14" s="84"/>
      <c r="AM14" s="106"/>
      <c r="AN14" s="81"/>
      <c r="AO14" s="81"/>
      <c r="AP14" s="84"/>
      <c r="AQ14" s="84"/>
      <c r="AR14" s="106"/>
      <c r="AS14" s="81"/>
      <c r="AT14" s="81"/>
      <c r="AU14" s="84"/>
      <c r="AV14" s="84"/>
      <c r="AW14" s="106"/>
      <c r="AX14" s="81"/>
      <c r="AY14" s="81"/>
      <c r="AZ14" s="84"/>
      <c r="BA14" s="84"/>
      <c r="BB14" s="106"/>
      <c r="BC14" s="81"/>
      <c r="BD14" s="81"/>
      <c r="BE14" s="84"/>
      <c r="BF14" s="84"/>
      <c r="BG14" s="106"/>
      <c r="BH14" s="81"/>
      <c r="BI14" s="81"/>
      <c r="BJ14" s="84"/>
      <c r="BK14" s="84"/>
      <c r="BL14" s="106"/>
      <c r="BM14" s="81"/>
      <c r="BN14" s="81"/>
      <c r="BO14" s="84"/>
      <c r="BP14" s="84"/>
      <c r="BQ14" s="106"/>
      <c r="BR14" s="81"/>
      <c r="BS14" s="81"/>
      <c r="BT14" s="84"/>
      <c r="BU14" s="84"/>
      <c r="BV14" s="106"/>
      <c r="BW14" s="81"/>
      <c r="BX14" s="81"/>
      <c r="BY14" s="84"/>
      <c r="BZ14" s="84"/>
      <c r="CA14" s="106"/>
      <c r="CB14" s="81"/>
      <c r="CC14" s="81"/>
      <c r="CD14" s="84"/>
      <c r="CE14" s="84"/>
      <c r="CF14" s="106"/>
      <c r="CG14" s="81"/>
      <c r="CH14" s="81"/>
      <c r="CI14" s="84"/>
      <c r="CJ14" s="84"/>
      <c r="CK14" s="106"/>
      <c r="CL14" s="81"/>
      <c r="CM14" s="81"/>
      <c r="CN14" s="84"/>
      <c r="CO14" s="84"/>
      <c r="CP14" s="106"/>
      <c r="CQ14" s="81"/>
      <c r="CR14" s="81"/>
      <c r="CS14" s="84"/>
      <c r="CT14" s="84"/>
      <c r="CU14" s="106"/>
      <c r="CV14" s="81"/>
      <c r="CW14" s="81"/>
      <c r="CX14" s="84"/>
      <c r="CY14" s="84"/>
      <c r="CZ14" s="106"/>
      <c r="DA14" s="81"/>
      <c r="DB14" s="81"/>
      <c r="DC14" s="84"/>
      <c r="DD14" s="84"/>
      <c r="DE14" s="106"/>
      <c r="DF14" s="81"/>
      <c r="DG14" s="81"/>
      <c r="DH14" s="84"/>
      <c r="DI14" s="84"/>
      <c r="DJ14" s="106"/>
      <c r="DK14" s="81"/>
      <c r="DL14" s="81"/>
      <c r="DM14" s="84"/>
      <c r="DN14" s="84"/>
      <c r="DO14" s="106"/>
      <c r="DP14" s="81"/>
      <c r="DQ14" s="81"/>
      <c r="DR14" s="84"/>
      <c r="DS14" s="84"/>
      <c r="DT14" s="106"/>
      <c r="DU14" s="81"/>
      <c r="DV14" s="81"/>
      <c r="DW14" s="84"/>
      <c r="DX14" s="84"/>
      <c r="DY14" s="106"/>
      <c r="DZ14" s="81"/>
      <c r="EA14" s="81"/>
      <c r="EB14" s="84"/>
      <c r="EC14" s="84"/>
      <c r="ED14" s="106"/>
      <c r="EE14" s="81"/>
      <c r="EF14" s="81"/>
      <c r="EG14" s="84"/>
      <c r="EH14" s="84"/>
      <c r="EI14" s="106"/>
      <c r="EJ14" s="81"/>
      <c r="EK14" s="81"/>
      <c r="EL14" s="84"/>
      <c r="EM14" s="84"/>
      <c r="EN14" s="106"/>
      <c r="EO14" s="81"/>
      <c r="EP14" s="81"/>
      <c r="EQ14" s="84"/>
      <c r="ER14" s="84"/>
      <c r="ES14" s="106"/>
      <c r="ET14" s="81"/>
      <c r="EU14" s="81"/>
      <c r="EV14" s="84"/>
      <c r="EW14" s="84"/>
      <c r="EX14" s="106"/>
      <c r="EY14" s="81"/>
      <c r="EZ14" s="81"/>
      <c r="FA14" s="84"/>
    </row>
    <row r="17" spans="4:4" ht="18.75" customHeight="1">
      <c r="D17" s="119" t="s">
        <v>713</v>
      </c>
    </row>
  </sheetData>
  <mergeCells count="33">
    <mergeCell ref="EM3:EQ3"/>
    <mergeCell ref="ER3:EV3"/>
    <mergeCell ref="EW3:FA3"/>
    <mergeCell ref="DI3:DM3"/>
    <mergeCell ref="DN3:DR3"/>
    <mergeCell ref="DS3:DW3"/>
    <mergeCell ref="DX3:EB3"/>
    <mergeCell ref="EC3:EG3"/>
    <mergeCell ref="EH3:EL3"/>
    <mergeCell ref="DD3:DH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CY3:DC3"/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B6"/>
  <sheetViews>
    <sheetView workbookViewId="0">
      <selection activeCell="F11" sqref="F11"/>
    </sheetView>
  </sheetViews>
  <sheetFormatPr defaultColWidth="9.125" defaultRowHeight="24" customHeight="1"/>
  <cols>
    <col min="1" max="1" width="7" style="119" customWidth="1"/>
    <col min="2" max="2" width="12.25" style="119" bestFit="1" customWidth="1"/>
    <col min="3" max="3" width="7.75" style="119" bestFit="1" customWidth="1"/>
    <col min="4" max="4" width="9.875" style="119" bestFit="1" customWidth="1"/>
    <col min="5" max="5" width="9.625" style="119" bestFit="1" customWidth="1"/>
    <col min="6" max="6" width="15" style="119" bestFit="1" customWidth="1"/>
    <col min="7" max="7" width="10.75" style="119" bestFit="1" customWidth="1"/>
    <col min="8" max="8" width="7.75" style="119" customWidth="1"/>
    <col min="9" max="9" width="9.875" style="119" customWidth="1"/>
    <col min="10" max="10" width="9.625" style="119" customWidth="1"/>
    <col min="11" max="11" width="15" style="119" customWidth="1"/>
    <col min="12" max="12" width="10.75" style="119" customWidth="1"/>
    <col min="13" max="13" width="7.75" style="119" customWidth="1"/>
    <col min="14" max="14" width="9.875" style="119" customWidth="1"/>
    <col min="15" max="15" width="9.625" style="119" customWidth="1"/>
    <col min="16" max="16" width="15" style="119" customWidth="1"/>
    <col min="17" max="17" width="10.75" style="119" customWidth="1"/>
    <col min="18" max="18" width="7.75" style="119" customWidth="1"/>
    <col min="19" max="19" width="9.875" style="119" customWidth="1"/>
    <col min="20" max="20" width="9.625" style="119" customWidth="1"/>
    <col min="21" max="21" width="15" style="119" customWidth="1"/>
    <col min="22" max="22" width="10.75" style="119" customWidth="1"/>
    <col min="23" max="23" width="7.75" style="119" customWidth="1"/>
    <col min="24" max="24" width="9.875" style="119" customWidth="1"/>
    <col min="25" max="25" width="9.625" style="119" customWidth="1"/>
    <col min="26" max="26" width="15" style="119" customWidth="1"/>
    <col min="27" max="27" width="10.75" style="119" customWidth="1"/>
    <col min="28" max="28" width="7.75" style="119" customWidth="1"/>
    <col min="29" max="29" width="9.875" style="119" customWidth="1"/>
    <col min="30" max="30" width="9.625" style="119" customWidth="1"/>
    <col min="31" max="31" width="15" style="119" customWidth="1"/>
    <col min="32" max="32" width="10.75" style="119" customWidth="1"/>
    <col min="33" max="33" width="7.75" style="119" customWidth="1"/>
    <col min="34" max="34" width="9.875" style="119" customWidth="1"/>
    <col min="35" max="35" width="9.625" style="119" customWidth="1"/>
    <col min="36" max="36" width="15" style="119" customWidth="1"/>
    <col min="37" max="37" width="10.75" style="119" customWidth="1"/>
    <col min="38" max="38" width="7.75" style="119" customWidth="1"/>
    <col min="39" max="39" width="9.875" style="119" customWidth="1"/>
    <col min="40" max="40" width="9.625" style="119" customWidth="1"/>
    <col min="41" max="41" width="15" style="119" customWidth="1"/>
    <col min="42" max="42" width="10.75" style="119" customWidth="1"/>
    <col min="43" max="43" width="7.75" style="119" customWidth="1"/>
    <col min="44" max="44" width="9.875" style="119" customWidth="1"/>
    <col min="45" max="45" width="9.625" style="119" customWidth="1"/>
    <col min="46" max="46" width="15" style="119" customWidth="1"/>
    <col min="47" max="47" width="10.75" style="119" customWidth="1"/>
    <col min="48" max="48" width="7.75" style="119" customWidth="1"/>
    <col min="49" max="49" width="9.875" style="119" customWidth="1"/>
    <col min="50" max="50" width="9.625" style="119" customWidth="1"/>
    <col min="51" max="51" width="15" style="119" customWidth="1"/>
    <col min="52" max="52" width="10.75" style="119" customWidth="1"/>
    <col min="53" max="53" width="7.75" style="119" customWidth="1"/>
    <col min="54" max="54" width="9.875" style="119" customWidth="1"/>
    <col min="55" max="55" width="9.625" style="119" customWidth="1"/>
    <col min="56" max="56" width="15" style="119" customWidth="1"/>
    <col min="57" max="57" width="10.75" style="119" customWidth="1"/>
    <col min="58" max="58" width="7.75" style="119" customWidth="1"/>
    <col min="59" max="59" width="9.875" style="119" customWidth="1"/>
    <col min="60" max="60" width="9.625" style="119" customWidth="1"/>
    <col min="61" max="61" width="15" style="119" customWidth="1"/>
    <col min="62" max="62" width="10.75" style="119" customWidth="1"/>
    <col min="63" max="63" width="7.75" style="119" customWidth="1"/>
    <col min="64" max="64" width="9.875" style="119" customWidth="1"/>
    <col min="65" max="65" width="9.625" style="119" customWidth="1"/>
    <col min="66" max="66" width="15" style="119" customWidth="1"/>
    <col min="67" max="67" width="10.75" style="119" customWidth="1"/>
    <col min="68" max="68" width="7.75" style="119" customWidth="1"/>
    <col min="69" max="69" width="9.875" style="119" customWidth="1"/>
    <col min="70" max="70" width="9.625" style="119" customWidth="1"/>
    <col min="71" max="71" width="15" style="119" customWidth="1"/>
    <col min="72" max="72" width="10.75" style="119" customWidth="1"/>
    <col min="73" max="73" width="7.75" style="119" customWidth="1"/>
    <col min="74" max="74" width="9.875" style="119" customWidth="1"/>
    <col min="75" max="75" width="9.625" style="119" customWidth="1"/>
    <col min="76" max="76" width="15" style="119" customWidth="1"/>
    <col min="77" max="77" width="10.75" style="119" customWidth="1"/>
    <col min="78" max="78" width="7.75" style="119" customWidth="1"/>
    <col min="79" max="79" width="9.875" style="119" customWidth="1"/>
    <col min="80" max="80" width="9.625" style="119" customWidth="1"/>
    <col min="81" max="81" width="15" style="119" customWidth="1"/>
    <col min="82" max="82" width="10.75" style="119" customWidth="1"/>
    <col min="83" max="83" width="7.75" style="119" customWidth="1"/>
    <col min="84" max="84" width="9.875" style="119" customWidth="1"/>
    <col min="85" max="85" width="9.625" style="119" customWidth="1"/>
    <col min="86" max="86" width="15" style="119" customWidth="1"/>
    <col min="87" max="87" width="10.75" style="119" customWidth="1"/>
    <col min="88" max="88" width="7.75" style="119" customWidth="1"/>
    <col min="89" max="89" width="9.875" style="119" customWidth="1"/>
    <col min="90" max="90" width="9.625" style="119" customWidth="1"/>
    <col min="91" max="91" width="15" style="119" customWidth="1"/>
    <col min="92" max="92" width="10.75" style="119" customWidth="1"/>
    <col min="93" max="93" width="7.75" style="119" customWidth="1"/>
    <col min="94" max="94" width="9.875" style="119" customWidth="1"/>
    <col min="95" max="95" width="9.625" style="119" customWidth="1"/>
    <col min="96" max="96" width="15" style="119" customWidth="1"/>
    <col min="97" max="97" width="10.75" style="119" customWidth="1"/>
    <col min="98" max="98" width="7.75" style="119" customWidth="1"/>
    <col min="99" max="99" width="9.875" style="119" customWidth="1"/>
    <col min="100" max="100" width="9.625" style="119" customWidth="1"/>
    <col min="101" max="101" width="15" style="119" customWidth="1"/>
    <col min="102" max="102" width="10.75" style="119" customWidth="1"/>
    <col min="103" max="103" width="7.75" style="119" customWidth="1"/>
    <col min="104" max="104" width="9.875" style="119" customWidth="1"/>
    <col min="105" max="105" width="9.625" style="119" customWidth="1"/>
    <col min="106" max="106" width="15" style="119" customWidth="1"/>
    <col min="107" max="107" width="10.75" style="119" customWidth="1"/>
    <col min="108" max="108" width="7.75" style="119" customWidth="1"/>
    <col min="109" max="109" width="9.875" style="119" customWidth="1"/>
    <col min="110" max="110" width="9.625" style="119" customWidth="1"/>
    <col min="111" max="111" width="15" style="119" customWidth="1"/>
    <col min="112" max="112" width="10.75" style="119" customWidth="1"/>
    <col min="113" max="113" width="7.75" style="119" customWidth="1"/>
    <col min="114" max="114" width="9.875" style="119" customWidth="1"/>
    <col min="115" max="115" width="9.625" style="119" customWidth="1"/>
    <col min="116" max="116" width="15" style="119" customWidth="1"/>
    <col min="117" max="117" width="10.75" style="119" customWidth="1"/>
    <col min="118" max="118" width="7.75" style="119" customWidth="1"/>
    <col min="119" max="119" width="9.875" style="119" customWidth="1"/>
    <col min="120" max="120" width="9.625" style="119" customWidth="1"/>
    <col min="121" max="121" width="15" style="119" customWidth="1"/>
    <col min="122" max="122" width="10.75" style="119" customWidth="1"/>
    <col min="123" max="123" width="7.75" style="119" customWidth="1"/>
    <col min="124" max="124" width="9.875" style="119" customWidth="1"/>
    <col min="125" max="125" width="9.625" style="119" customWidth="1"/>
    <col min="126" max="126" width="15" style="119" customWidth="1"/>
    <col min="127" max="127" width="10.75" style="119" customWidth="1"/>
    <col min="128" max="128" width="7.75" style="119" customWidth="1"/>
    <col min="129" max="129" width="9.875" style="119" customWidth="1"/>
    <col min="130" max="130" width="9.625" style="119" customWidth="1"/>
    <col min="131" max="131" width="15" style="119" customWidth="1"/>
    <col min="132" max="132" width="10.75" style="119" customWidth="1"/>
    <col min="133" max="133" width="7.75" style="119" customWidth="1"/>
    <col min="134" max="134" width="9.875" style="119" customWidth="1"/>
    <col min="135" max="135" width="9.625" style="119" customWidth="1"/>
    <col min="136" max="136" width="15" style="119" customWidth="1"/>
    <col min="137" max="137" width="10.75" style="119" customWidth="1"/>
    <col min="138" max="138" width="7.75" style="119" customWidth="1"/>
    <col min="139" max="139" width="9.875" style="119" customWidth="1"/>
    <col min="140" max="140" width="9.625" style="119" customWidth="1"/>
    <col min="141" max="141" width="15" style="119" customWidth="1"/>
    <col min="142" max="142" width="10.75" style="119" customWidth="1"/>
    <col min="143" max="143" width="7.75" style="119" customWidth="1"/>
    <col min="144" max="144" width="9.875" style="119" customWidth="1"/>
    <col min="145" max="145" width="9.625" style="119" customWidth="1"/>
    <col min="146" max="146" width="15" style="119" customWidth="1"/>
    <col min="147" max="147" width="10.75" style="119" customWidth="1"/>
    <col min="148" max="148" width="7.75" style="119" bestFit="1" customWidth="1"/>
    <col min="149" max="149" width="9.875" style="119" bestFit="1" customWidth="1"/>
    <col min="150" max="150" width="9.625" style="119" bestFit="1" customWidth="1"/>
    <col min="151" max="151" width="15" style="119" bestFit="1" customWidth="1"/>
    <col min="152" max="152" width="10.75" style="119" bestFit="1" customWidth="1"/>
    <col min="153" max="153" width="7.75" style="119" bestFit="1" customWidth="1"/>
    <col min="154" max="154" width="9.875" style="119" bestFit="1" customWidth="1"/>
    <col min="155" max="155" width="9.625" style="119" bestFit="1" customWidth="1"/>
    <col min="156" max="156" width="15" style="119" bestFit="1" customWidth="1"/>
    <col min="157" max="157" width="10.75" style="119" bestFit="1" customWidth="1"/>
    <col min="158" max="16384" width="9.125" style="119"/>
  </cols>
  <sheetData>
    <row r="1" spans="1:158" s="172" customFormat="1" ht="21">
      <c r="A1" s="172" t="s">
        <v>738</v>
      </c>
    </row>
    <row r="2" spans="1:158" s="172" customFormat="1" ht="21">
      <c r="A2" s="172" t="s">
        <v>693</v>
      </c>
    </row>
    <row r="3" spans="1:158" ht="24" customHeight="1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1"/>
      <c r="FB3" s="446"/>
    </row>
    <row r="4" spans="1:158" ht="24" customHeight="1">
      <c r="A4" s="469"/>
      <c r="B4" s="469"/>
      <c r="C4" s="73" t="s">
        <v>694</v>
      </c>
      <c r="D4" s="447" t="s">
        <v>695</v>
      </c>
      <c r="E4" s="164" t="s">
        <v>696</v>
      </c>
      <c r="F4" s="447" t="s">
        <v>697</v>
      </c>
      <c r="G4" s="72" t="s">
        <v>698</v>
      </c>
      <c r="H4" s="73" t="s">
        <v>694</v>
      </c>
      <c r="I4" s="447" t="s">
        <v>695</v>
      </c>
      <c r="J4" s="164" t="s">
        <v>696</v>
      </c>
      <c r="K4" s="447" t="s">
        <v>697</v>
      </c>
      <c r="L4" s="72" t="s">
        <v>698</v>
      </c>
      <c r="M4" s="73" t="s">
        <v>694</v>
      </c>
      <c r="N4" s="447" t="s">
        <v>695</v>
      </c>
      <c r="O4" s="164" t="s">
        <v>696</v>
      </c>
      <c r="P4" s="447" t="s">
        <v>697</v>
      </c>
      <c r="Q4" s="72" t="s">
        <v>698</v>
      </c>
      <c r="R4" s="73" t="s">
        <v>694</v>
      </c>
      <c r="S4" s="447" t="s">
        <v>695</v>
      </c>
      <c r="T4" s="164" t="s">
        <v>696</v>
      </c>
      <c r="U4" s="447" t="s">
        <v>697</v>
      </c>
      <c r="V4" s="72" t="s">
        <v>698</v>
      </c>
      <c r="W4" s="73" t="s">
        <v>694</v>
      </c>
      <c r="X4" s="447" t="s">
        <v>695</v>
      </c>
      <c r="Y4" s="164" t="s">
        <v>696</v>
      </c>
      <c r="Z4" s="447" t="s">
        <v>697</v>
      </c>
      <c r="AA4" s="72" t="s">
        <v>698</v>
      </c>
      <c r="AB4" s="73" t="s">
        <v>694</v>
      </c>
      <c r="AC4" s="447" t="s">
        <v>695</v>
      </c>
      <c r="AD4" s="164" t="s">
        <v>696</v>
      </c>
      <c r="AE4" s="447" t="s">
        <v>697</v>
      </c>
      <c r="AF4" s="72" t="s">
        <v>698</v>
      </c>
      <c r="AG4" s="73" t="s">
        <v>694</v>
      </c>
      <c r="AH4" s="447" t="s">
        <v>695</v>
      </c>
      <c r="AI4" s="164" t="s">
        <v>696</v>
      </c>
      <c r="AJ4" s="447" t="s">
        <v>697</v>
      </c>
      <c r="AK4" s="72" t="s">
        <v>698</v>
      </c>
      <c r="AL4" s="73" t="s">
        <v>694</v>
      </c>
      <c r="AM4" s="447" t="s">
        <v>695</v>
      </c>
      <c r="AN4" s="164" t="s">
        <v>696</v>
      </c>
      <c r="AO4" s="447" t="s">
        <v>697</v>
      </c>
      <c r="AP4" s="72" t="s">
        <v>698</v>
      </c>
      <c r="AQ4" s="73" t="s">
        <v>694</v>
      </c>
      <c r="AR4" s="447" t="s">
        <v>695</v>
      </c>
      <c r="AS4" s="164" t="s">
        <v>696</v>
      </c>
      <c r="AT4" s="447" t="s">
        <v>697</v>
      </c>
      <c r="AU4" s="72" t="s">
        <v>698</v>
      </c>
      <c r="AV4" s="73" t="s">
        <v>694</v>
      </c>
      <c r="AW4" s="447" t="s">
        <v>695</v>
      </c>
      <c r="AX4" s="164" t="s">
        <v>696</v>
      </c>
      <c r="AY4" s="447" t="s">
        <v>697</v>
      </c>
      <c r="AZ4" s="72" t="s">
        <v>698</v>
      </c>
      <c r="BA4" s="73" t="s">
        <v>694</v>
      </c>
      <c r="BB4" s="447" t="s">
        <v>695</v>
      </c>
      <c r="BC4" s="164" t="s">
        <v>696</v>
      </c>
      <c r="BD4" s="447" t="s">
        <v>697</v>
      </c>
      <c r="BE4" s="72" t="s">
        <v>698</v>
      </c>
      <c r="BF4" s="73" t="s">
        <v>694</v>
      </c>
      <c r="BG4" s="447" t="s">
        <v>695</v>
      </c>
      <c r="BH4" s="164" t="s">
        <v>696</v>
      </c>
      <c r="BI4" s="447" t="s">
        <v>697</v>
      </c>
      <c r="BJ4" s="72" t="s">
        <v>698</v>
      </c>
      <c r="BK4" s="73" t="s">
        <v>694</v>
      </c>
      <c r="BL4" s="447" t="s">
        <v>695</v>
      </c>
      <c r="BM4" s="164" t="s">
        <v>696</v>
      </c>
      <c r="BN4" s="447" t="s">
        <v>697</v>
      </c>
      <c r="BO4" s="72" t="s">
        <v>698</v>
      </c>
      <c r="BP4" s="73" t="s">
        <v>694</v>
      </c>
      <c r="BQ4" s="447" t="s">
        <v>695</v>
      </c>
      <c r="BR4" s="164" t="s">
        <v>696</v>
      </c>
      <c r="BS4" s="447" t="s">
        <v>697</v>
      </c>
      <c r="BT4" s="72" t="s">
        <v>698</v>
      </c>
      <c r="BU4" s="73" t="s">
        <v>694</v>
      </c>
      <c r="BV4" s="447" t="s">
        <v>695</v>
      </c>
      <c r="BW4" s="164" t="s">
        <v>696</v>
      </c>
      <c r="BX4" s="447" t="s">
        <v>697</v>
      </c>
      <c r="BY4" s="72" t="s">
        <v>698</v>
      </c>
      <c r="BZ4" s="73" t="s">
        <v>694</v>
      </c>
      <c r="CA4" s="447" t="s">
        <v>695</v>
      </c>
      <c r="CB4" s="164" t="s">
        <v>696</v>
      </c>
      <c r="CC4" s="447" t="s">
        <v>697</v>
      </c>
      <c r="CD4" s="72" t="s">
        <v>698</v>
      </c>
      <c r="CE4" s="73" t="s">
        <v>694</v>
      </c>
      <c r="CF4" s="447" t="s">
        <v>695</v>
      </c>
      <c r="CG4" s="164" t="s">
        <v>696</v>
      </c>
      <c r="CH4" s="447" t="s">
        <v>697</v>
      </c>
      <c r="CI4" s="72" t="s">
        <v>698</v>
      </c>
      <c r="CJ4" s="73" t="s">
        <v>694</v>
      </c>
      <c r="CK4" s="447" t="s">
        <v>695</v>
      </c>
      <c r="CL4" s="164" t="s">
        <v>696</v>
      </c>
      <c r="CM4" s="447" t="s">
        <v>697</v>
      </c>
      <c r="CN4" s="72" t="s">
        <v>698</v>
      </c>
      <c r="CO4" s="73" t="s">
        <v>694</v>
      </c>
      <c r="CP4" s="447" t="s">
        <v>695</v>
      </c>
      <c r="CQ4" s="164" t="s">
        <v>696</v>
      </c>
      <c r="CR4" s="447" t="s">
        <v>697</v>
      </c>
      <c r="CS4" s="72" t="s">
        <v>698</v>
      </c>
      <c r="CT4" s="73" t="s">
        <v>694</v>
      </c>
      <c r="CU4" s="447" t="s">
        <v>695</v>
      </c>
      <c r="CV4" s="164" t="s">
        <v>696</v>
      </c>
      <c r="CW4" s="447" t="s">
        <v>697</v>
      </c>
      <c r="CX4" s="72" t="s">
        <v>698</v>
      </c>
      <c r="CY4" s="73" t="s">
        <v>694</v>
      </c>
      <c r="CZ4" s="447" t="s">
        <v>695</v>
      </c>
      <c r="DA4" s="164" t="s">
        <v>696</v>
      </c>
      <c r="DB4" s="447" t="s">
        <v>697</v>
      </c>
      <c r="DC4" s="72" t="s">
        <v>698</v>
      </c>
      <c r="DD4" s="73" t="s">
        <v>694</v>
      </c>
      <c r="DE4" s="447" t="s">
        <v>695</v>
      </c>
      <c r="DF4" s="164" t="s">
        <v>696</v>
      </c>
      <c r="DG4" s="447" t="s">
        <v>697</v>
      </c>
      <c r="DH4" s="72" t="s">
        <v>698</v>
      </c>
      <c r="DI4" s="73" t="s">
        <v>694</v>
      </c>
      <c r="DJ4" s="447" t="s">
        <v>695</v>
      </c>
      <c r="DK4" s="164" t="s">
        <v>696</v>
      </c>
      <c r="DL4" s="447" t="s">
        <v>697</v>
      </c>
      <c r="DM4" s="72" t="s">
        <v>698</v>
      </c>
      <c r="DN4" s="73" t="s">
        <v>694</v>
      </c>
      <c r="DO4" s="447" t="s">
        <v>695</v>
      </c>
      <c r="DP4" s="164" t="s">
        <v>696</v>
      </c>
      <c r="DQ4" s="447" t="s">
        <v>697</v>
      </c>
      <c r="DR4" s="72" t="s">
        <v>698</v>
      </c>
      <c r="DS4" s="73" t="s">
        <v>694</v>
      </c>
      <c r="DT4" s="447" t="s">
        <v>695</v>
      </c>
      <c r="DU4" s="164" t="s">
        <v>696</v>
      </c>
      <c r="DV4" s="447" t="s">
        <v>697</v>
      </c>
      <c r="DW4" s="72" t="s">
        <v>698</v>
      </c>
      <c r="DX4" s="73" t="s">
        <v>694</v>
      </c>
      <c r="DY4" s="447" t="s">
        <v>695</v>
      </c>
      <c r="DZ4" s="164" t="s">
        <v>696</v>
      </c>
      <c r="EA4" s="447" t="s">
        <v>697</v>
      </c>
      <c r="EB4" s="72" t="s">
        <v>698</v>
      </c>
      <c r="EC4" s="73" t="s">
        <v>694</v>
      </c>
      <c r="ED4" s="447" t="s">
        <v>695</v>
      </c>
      <c r="EE4" s="164" t="s">
        <v>696</v>
      </c>
      <c r="EF4" s="447" t="s">
        <v>697</v>
      </c>
      <c r="EG4" s="72" t="s">
        <v>698</v>
      </c>
      <c r="EH4" s="73" t="s">
        <v>694</v>
      </c>
      <c r="EI4" s="447" t="s">
        <v>695</v>
      </c>
      <c r="EJ4" s="164" t="s">
        <v>696</v>
      </c>
      <c r="EK4" s="447" t="s">
        <v>697</v>
      </c>
      <c r="EL4" s="72" t="s">
        <v>698</v>
      </c>
      <c r="EM4" s="73" t="s">
        <v>694</v>
      </c>
      <c r="EN4" s="447" t="s">
        <v>695</v>
      </c>
      <c r="EO4" s="164" t="s">
        <v>696</v>
      </c>
      <c r="EP4" s="447" t="s">
        <v>697</v>
      </c>
      <c r="EQ4" s="72" t="s">
        <v>698</v>
      </c>
      <c r="ER4" s="73" t="s">
        <v>694</v>
      </c>
      <c r="ES4" s="447" t="s">
        <v>695</v>
      </c>
      <c r="ET4" s="164" t="s">
        <v>696</v>
      </c>
      <c r="EU4" s="447" t="s">
        <v>697</v>
      </c>
      <c r="EV4" s="72" t="s">
        <v>698</v>
      </c>
      <c r="EW4" s="73" t="s">
        <v>694</v>
      </c>
      <c r="EX4" s="447" t="s">
        <v>695</v>
      </c>
      <c r="EY4" s="164" t="s">
        <v>696</v>
      </c>
      <c r="EZ4" s="447" t="s">
        <v>697</v>
      </c>
      <c r="FA4" s="72" t="s">
        <v>698</v>
      </c>
    </row>
    <row r="5" spans="1:158" ht="24" customHeight="1">
      <c r="A5" s="306">
        <v>1</v>
      </c>
      <c r="B5" s="450" t="s">
        <v>703</v>
      </c>
      <c r="C5" s="139" t="s">
        <v>699</v>
      </c>
      <c r="D5" s="451"/>
      <c r="E5" s="46"/>
      <c r="F5" s="46"/>
      <c r="G5" s="452"/>
      <c r="H5" s="139" t="s">
        <v>699</v>
      </c>
      <c r="I5" s="451"/>
      <c r="J5" s="46"/>
      <c r="K5" s="46"/>
      <c r="L5" s="452"/>
      <c r="M5" s="139" t="s">
        <v>699</v>
      </c>
      <c r="N5" s="451"/>
      <c r="O5" s="46"/>
      <c r="P5" s="46"/>
      <c r="Q5" s="452"/>
      <c r="R5" s="139" t="s">
        <v>699</v>
      </c>
      <c r="S5" s="451"/>
      <c r="T5" s="46"/>
      <c r="U5" s="46"/>
      <c r="V5" s="452"/>
      <c r="W5" s="139" t="s">
        <v>699</v>
      </c>
      <c r="X5" s="451"/>
      <c r="Y5" s="46"/>
      <c r="Z5" s="46"/>
      <c r="AA5" s="452"/>
      <c r="AB5" s="139" t="s">
        <v>699</v>
      </c>
      <c r="AC5" s="451"/>
      <c r="AD5" s="46"/>
      <c r="AE5" s="46"/>
      <c r="AF5" s="452"/>
      <c r="AG5" s="139" t="s">
        <v>699</v>
      </c>
      <c r="AH5" s="451"/>
      <c r="AI5" s="46"/>
      <c r="AJ5" s="46"/>
      <c r="AK5" s="452"/>
      <c r="AL5" s="139" t="s">
        <v>699</v>
      </c>
      <c r="AM5" s="451"/>
      <c r="AN5" s="46"/>
      <c r="AO5" s="46"/>
      <c r="AP5" s="452"/>
      <c r="AQ5" s="139" t="s">
        <v>699</v>
      </c>
      <c r="AR5" s="451"/>
      <c r="AS5" s="46"/>
      <c r="AT5" s="46"/>
      <c r="AU5" s="452"/>
      <c r="AV5" s="139" t="s">
        <v>699</v>
      </c>
      <c r="AW5" s="451"/>
      <c r="AX5" s="46"/>
      <c r="AY5" s="46"/>
      <c r="AZ5" s="452"/>
      <c r="BA5" s="139" t="s">
        <v>699</v>
      </c>
      <c r="BB5" s="451"/>
      <c r="BC5" s="46"/>
      <c r="BD5" s="46"/>
      <c r="BE5" s="452"/>
      <c r="BF5" s="139" t="s">
        <v>699</v>
      </c>
      <c r="BG5" s="451"/>
      <c r="BH5" s="46"/>
      <c r="BI5" s="46"/>
      <c r="BJ5" s="452"/>
      <c r="BK5" s="139" t="s">
        <v>699</v>
      </c>
      <c r="BL5" s="451"/>
      <c r="BM5" s="46"/>
      <c r="BN5" s="46"/>
      <c r="BO5" s="452"/>
      <c r="BP5" s="139" t="s">
        <v>699</v>
      </c>
      <c r="BQ5" s="451"/>
      <c r="BR5" s="46"/>
      <c r="BS5" s="46"/>
      <c r="BT5" s="452"/>
      <c r="BU5" s="139" t="s">
        <v>699</v>
      </c>
      <c r="BV5" s="451"/>
      <c r="BW5" s="46"/>
      <c r="BX5" s="46"/>
      <c r="BY5" s="452"/>
      <c r="BZ5" s="139" t="s">
        <v>699</v>
      </c>
      <c r="CA5" s="451"/>
      <c r="CB5" s="46"/>
      <c r="CC5" s="46"/>
      <c r="CD5" s="452"/>
      <c r="CE5" s="139" t="s">
        <v>699</v>
      </c>
      <c r="CF5" s="451"/>
      <c r="CG5" s="46"/>
      <c r="CH5" s="46"/>
      <c r="CI5" s="452"/>
      <c r="CJ5" s="139" t="s">
        <v>699</v>
      </c>
      <c r="CK5" s="451"/>
      <c r="CL5" s="46"/>
      <c r="CM5" s="46"/>
      <c r="CN5" s="452"/>
      <c r="CO5" s="139" t="s">
        <v>699</v>
      </c>
      <c r="CP5" s="451"/>
      <c r="CQ5" s="46"/>
      <c r="CR5" s="46"/>
      <c r="CS5" s="452"/>
      <c r="CT5" s="139" t="s">
        <v>699</v>
      </c>
      <c r="CU5" s="451"/>
      <c r="CV5" s="46"/>
      <c r="CW5" s="46"/>
      <c r="CX5" s="452"/>
      <c r="CY5" s="139" t="s">
        <v>699</v>
      </c>
      <c r="CZ5" s="451"/>
      <c r="DA5" s="46"/>
      <c r="DB5" s="46"/>
      <c r="DC5" s="452"/>
      <c r="DD5" s="139" t="s">
        <v>699</v>
      </c>
      <c r="DE5" s="451"/>
      <c r="DF5" s="46"/>
      <c r="DG5" s="46"/>
      <c r="DH5" s="452"/>
      <c r="DI5" s="139" t="s">
        <v>699</v>
      </c>
      <c r="DJ5" s="451"/>
      <c r="DK5" s="46"/>
      <c r="DL5" s="46"/>
      <c r="DM5" s="452"/>
      <c r="DN5" s="139" t="s">
        <v>699</v>
      </c>
      <c r="DO5" s="451"/>
      <c r="DP5" s="46"/>
      <c r="DQ5" s="46"/>
      <c r="DR5" s="452"/>
      <c r="DS5" s="139" t="s">
        <v>699</v>
      </c>
      <c r="DT5" s="451"/>
      <c r="DU5" s="46"/>
      <c r="DV5" s="46"/>
      <c r="DW5" s="452"/>
      <c r="DX5" s="139" t="s">
        <v>699</v>
      </c>
      <c r="DY5" s="451"/>
      <c r="DZ5" s="46"/>
      <c r="EA5" s="46"/>
      <c r="EB5" s="452"/>
      <c r="EC5" s="139" t="s">
        <v>699</v>
      </c>
      <c r="ED5" s="451"/>
      <c r="EE5" s="46"/>
      <c r="EF5" s="46"/>
      <c r="EG5" s="452"/>
      <c r="EH5" s="139" t="s">
        <v>699</v>
      </c>
      <c r="EI5" s="451"/>
      <c r="EJ5" s="46"/>
      <c r="EK5" s="46"/>
      <c r="EL5" s="452"/>
      <c r="EM5" s="139" t="s">
        <v>699</v>
      </c>
      <c r="EN5" s="451"/>
      <c r="EO5" s="46"/>
      <c r="EP5" s="46"/>
      <c r="EQ5" s="452"/>
      <c r="ER5" s="139" t="s">
        <v>699</v>
      </c>
      <c r="ES5" s="451"/>
      <c r="ET5" s="46"/>
      <c r="EU5" s="46"/>
      <c r="EV5" s="452"/>
      <c r="EW5" s="139" t="s">
        <v>699</v>
      </c>
      <c r="EX5" s="451"/>
      <c r="EY5" s="46"/>
      <c r="EZ5" s="46"/>
      <c r="FA5" s="452"/>
    </row>
    <row r="6" spans="1:158" ht="24" customHeight="1" thickBot="1">
      <c r="A6" s="261"/>
      <c r="B6" s="346" t="s">
        <v>43</v>
      </c>
      <c r="C6" s="84"/>
      <c r="D6" s="106"/>
      <c r="E6" s="81"/>
      <c r="F6" s="81"/>
      <c r="G6" s="84"/>
      <c r="H6" s="84"/>
      <c r="I6" s="106"/>
      <c r="J6" s="81"/>
      <c r="K6" s="81"/>
      <c r="L6" s="84"/>
      <c r="M6" s="84"/>
      <c r="N6" s="106"/>
      <c r="O6" s="81"/>
      <c r="P6" s="81"/>
      <c r="Q6" s="84"/>
      <c r="R6" s="84"/>
      <c r="S6" s="106"/>
      <c r="T6" s="81"/>
      <c r="U6" s="81"/>
      <c r="V6" s="84"/>
      <c r="W6" s="84"/>
      <c r="X6" s="106"/>
      <c r="Y6" s="81"/>
      <c r="Z6" s="81"/>
      <c r="AA6" s="84"/>
      <c r="AB6" s="84"/>
      <c r="AC6" s="106"/>
      <c r="AD6" s="81"/>
      <c r="AE6" s="81"/>
      <c r="AF6" s="84"/>
      <c r="AG6" s="84"/>
      <c r="AH6" s="106"/>
      <c r="AI6" s="81"/>
      <c r="AJ6" s="81"/>
      <c r="AK6" s="84"/>
      <c r="AL6" s="84"/>
      <c r="AM6" s="106"/>
      <c r="AN6" s="81"/>
      <c r="AO6" s="81"/>
      <c r="AP6" s="84"/>
      <c r="AQ6" s="84"/>
      <c r="AR6" s="106"/>
      <c r="AS6" s="81"/>
      <c r="AT6" s="81"/>
      <c r="AU6" s="84"/>
      <c r="AV6" s="84"/>
      <c r="AW6" s="106"/>
      <c r="AX6" s="81"/>
      <c r="AY6" s="81"/>
      <c r="AZ6" s="84"/>
      <c r="BA6" s="84"/>
      <c r="BB6" s="106"/>
      <c r="BC6" s="81"/>
      <c r="BD6" s="81"/>
      <c r="BE6" s="84"/>
      <c r="BF6" s="84"/>
      <c r="BG6" s="106"/>
      <c r="BH6" s="81"/>
      <c r="BI6" s="81"/>
      <c r="BJ6" s="84"/>
      <c r="BK6" s="84"/>
      <c r="BL6" s="106"/>
      <c r="BM6" s="81"/>
      <c r="BN6" s="81"/>
      <c r="BO6" s="84"/>
      <c r="BP6" s="84"/>
      <c r="BQ6" s="106"/>
      <c r="BR6" s="81"/>
      <c r="BS6" s="81"/>
      <c r="BT6" s="84"/>
      <c r="BU6" s="84"/>
      <c r="BV6" s="106"/>
      <c r="BW6" s="81"/>
      <c r="BX6" s="81"/>
      <c r="BY6" s="84"/>
      <c r="BZ6" s="84"/>
      <c r="CA6" s="106"/>
      <c r="CB6" s="81"/>
      <c r="CC6" s="81"/>
      <c r="CD6" s="84"/>
      <c r="CE6" s="84"/>
      <c r="CF6" s="106"/>
      <c r="CG6" s="81"/>
      <c r="CH6" s="81"/>
      <c r="CI6" s="84"/>
      <c r="CJ6" s="84"/>
      <c r="CK6" s="106"/>
      <c r="CL6" s="81"/>
      <c r="CM6" s="81"/>
      <c r="CN6" s="84"/>
      <c r="CO6" s="84"/>
      <c r="CP6" s="106"/>
      <c r="CQ6" s="81"/>
      <c r="CR6" s="81"/>
      <c r="CS6" s="84"/>
      <c r="CT6" s="84"/>
      <c r="CU6" s="106"/>
      <c r="CV6" s="81"/>
      <c r="CW6" s="81"/>
      <c r="CX6" s="84"/>
      <c r="CY6" s="84"/>
      <c r="CZ6" s="106"/>
      <c r="DA6" s="81"/>
      <c r="DB6" s="81"/>
      <c r="DC6" s="84"/>
      <c r="DD6" s="84"/>
      <c r="DE6" s="106"/>
      <c r="DF6" s="81"/>
      <c r="DG6" s="81"/>
      <c r="DH6" s="84"/>
      <c r="DI6" s="84"/>
      <c r="DJ6" s="106"/>
      <c r="DK6" s="81"/>
      <c r="DL6" s="81"/>
      <c r="DM6" s="84"/>
      <c r="DN6" s="84"/>
      <c r="DO6" s="106"/>
      <c r="DP6" s="81"/>
      <c r="DQ6" s="81"/>
      <c r="DR6" s="84"/>
      <c r="DS6" s="84"/>
      <c r="DT6" s="106"/>
      <c r="DU6" s="81"/>
      <c r="DV6" s="81"/>
      <c r="DW6" s="84"/>
      <c r="DX6" s="84"/>
      <c r="DY6" s="106"/>
      <c r="DZ6" s="81"/>
      <c r="EA6" s="81"/>
      <c r="EB6" s="84"/>
      <c r="EC6" s="84"/>
      <c r="ED6" s="106"/>
      <c r="EE6" s="81"/>
      <c r="EF6" s="81"/>
      <c r="EG6" s="84"/>
      <c r="EH6" s="84"/>
      <c r="EI6" s="106"/>
      <c r="EJ6" s="81"/>
      <c r="EK6" s="81"/>
      <c r="EL6" s="84"/>
      <c r="EM6" s="84"/>
      <c r="EN6" s="106"/>
      <c r="EO6" s="81"/>
      <c r="EP6" s="81"/>
      <c r="EQ6" s="84"/>
      <c r="ER6" s="84"/>
      <c r="ES6" s="106"/>
      <c r="ET6" s="81"/>
      <c r="EU6" s="81"/>
      <c r="EV6" s="84"/>
      <c r="EW6" s="84"/>
      <c r="EX6" s="106"/>
      <c r="EY6" s="81"/>
      <c r="EZ6" s="81"/>
      <c r="FA6" s="84"/>
    </row>
  </sheetData>
  <mergeCells count="33">
    <mergeCell ref="EM3:EQ3"/>
    <mergeCell ref="ER3:EV3"/>
    <mergeCell ref="EW3:FA3"/>
    <mergeCell ref="DI3:DM3"/>
    <mergeCell ref="DN3:DR3"/>
    <mergeCell ref="DS3:DW3"/>
    <mergeCell ref="DX3:EB3"/>
    <mergeCell ref="EC3:EG3"/>
    <mergeCell ref="EH3:EL3"/>
    <mergeCell ref="DD3:DH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CY3:DC3"/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8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B11"/>
  <sheetViews>
    <sheetView workbookViewId="0">
      <selection activeCell="H15" sqref="H15"/>
    </sheetView>
  </sheetViews>
  <sheetFormatPr defaultColWidth="9.125" defaultRowHeight="24" customHeight="1"/>
  <cols>
    <col min="1" max="1" width="7" style="119" customWidth="1"/>
    <col min="2" max="2" width="12.25" style="119" bestFit="1" customWidth="1"/>
    <col min="3" max="3" width="7.75" style="119" bestFit="1" customWidth="1"/>
    <col min="4" max="4" width="9.875" style="119" bestFit="1" customWidth="1"/>
    <col min="5" max="5" width="9.625" style="119" bestFit="1" customWidth="1"/>
    <col min="6" max="6" width="15" style="119" bestFit="1" customWidth="1"/>
    <col min="7" max="7" width="10.75" style="119" bestFit="1" customWidth="1"/>
    <col min="8" max="8" width="7.75" style="119" customWidth="1"/>
    <col min="9" max="9" width="9.875" style="119" customWidth="1"/>
    <col min="10" max="10" width="9.625" style="119" customWidth="1"/>
    <col min="11" max="11" width="15" style="119" customWidth="1"/>
    <col min="12" max="12" width="10.75" style="119" customWidth="1"/>
    <col min="13" max="13" width="7.75" style="119" customWidth="1"/>
    <col min="14" max="14" width="9.875" style="119" customWidth="1"/>
    <col min="15" max="15" width="9.625" style="119" customWidth="1"/>
    <col min="16" max="16" width="15" style="119" customWidth="1"/>
    <col min="17" max="17" width="10.75" style="119" customWidth="1"/>
    <col min="18" max="18" width="7.75" style="119" customWidth="1"/>
    <col min="19" max="19" width="9.875" style="119" customWidth="1"/>
    <col min="20" max="20" width="9.625" style="119" customWidth="1"/>
    <col min="21" max="21" width="15" style="119" customWidth="1"/>
    <col min="22" max="22" width="10.75" style="119" customWidth="1"/>
    <col min="23" max="23" width="7.75" style="119" customWidth="1"/>
    <col min="24" max="24" width="9.875" style="119" customWidth="1"/>
    <col min="25" max="25" width="9.625" style="119" customWidth="1"/>
    <col min="26" max="26" width="15" style="119" customWidth="1"/>
    <col min="27" max="27" width="10.75" style="119" customWidth="1"/>
    <col min="28" max="28" width="7.75" style="119" customWidth="1"/>
    <col min="29" max="29" width="9.875" style="119" customWidth="1"/>
    <col min="30" max="30" width="9.625" style="119" customWidth="1"/>
    <col min="31" max="31" width="15" style="119" customWidth="1"/>
    <col min="32" max="32" width="10.75" style="119" customWidth="1"/>
    <col min="33" max="33" width="7.75" style="119" customWidth="1"/>
    <col min="34" max="34" width="9.875" style="119" customWidth="1"/>
    <col min="35" max="35" width="9.625" style="119" customWidth="1"/>
    <col min="36" max="36" width="15" style="119" customWidth="1"/>
    <col min="37" max="37" width="10.75" style="119" customWidth="1"/>
    <col min="38" max="38" width="7.75" style="119" customWidth="1"/>
    <col min="39" max="39" width="9.875" style="119" customWidth="1"/>
    <col min="40" max="40" width="9.625" style="119" customWidth="1"/>
    <col min="41" max="41" width="15" style="119" customWidth="1"/>
    <col min="42" max="42" width="10.75" style="119" customWidth="1"/>
    <col min="43" max="43" width="7.75" style="119" customWidth="1"/>
    <col min="44" max="44" width="9.875" style="119" customWidth="1"/>
    <col min="45" max="45" width="9.625" style="119" customWidth="1"/>
    <col min="46" max="46" width="15" style="119" customWidth="1"/>
    <col min="47" max="47" width="10.75" style="119" customWidth="1"/>
    <col min="48" max="48" width="7.75" style="119" customWidth="1"/>
    <col min="49" max="49" width="9.875" style="119" customWidth="1"/>
    <col min="50" max="50" width="9.625" style="119" customWidth="1"/>
    <col min="51" max="51" width="15" style="119" customWidth="1"/>
    <col min="52" max="52" width="10.75" style="119" customWidth="1"/>
    <col min="53" max="53" width="7.75" style="119" customWidth="1"/>
    <col min="54" max="54" width="9.875" style="119" customWidth="1"/>
    <col min="55" max="55" width="9.625" style="119" customWidth="1"/>
    <col min="56" max="56" width="15" style="119" customWidth="1"/>
    <col min="57" max="57" width="10.75" style="119" customWidth="1"/>
    <col min="58" max="58" width="7.75" style="119" customWidth="1"/>
    <col min="59" max="59" width="9.875" style="119" customWidth="1"/>
    <col min="60" max="60" width="9.625" style="119" customWidth="1"/>
    <col min="61" max="61" width="15" style="119" customWidth="1"/>
    <col min="62" max="62" width="10.75" style="119" customWidth="1"/>
    <col min="63" max="63" width="7.75" style="119" customWidth="1"/>
    <col min="64" max="64" width="9.875" style="119" customWidth="1"/>
    <col min="65" max="65" width="9.625" style="119" customWidth="1"/>
    <col min="66" max="66" width="15" style="119" customWidth="1"/>
    <col min="67" max="67" width="10.75" style="119" customWidth="1"/>
    <col min="68" max="68" width="7.75" style="119" customWidth="1"/>
    <col min="69" max="69" width="9.875" style="119" customWidth="1"/>
    <col min="70" max="70" width="9.625" style="119" customWidth="1"/>
    <col min="71" max="71" width="15" style="119" customWidth="1"/>
    <col min="72" max="72" width="10.75" style="119" customWidth="1"/>
    <col min="73" max="73" width="7.75" style="119" customWidth="1"/>
    <col min="74" max="74" width="9.875" style="119" customWidth="1"/>
    <col min="75" max="75" width="9.625" style="119" customWidth="1"/>
    <col min="76" max="76" width="15" style="119" customWidth="1"/>
    <col min="77" max="77" width="10.75" style="119" customWidth="1"/>
    <col min="78" max="78" width="7.75" style="119" customWidth="1"/>
    <col min="79" max="79" width="9.875" style="119" customWidth="1"/>
    <col min="80" max="80" width="9.625" style="119" customWidth="1"/>
    <col min="81" max="81" width="15" style="119" customWidth="1"/>
    <col min="82" max="82" width="10.75" style="119" customWidth="1"/>
    <col min="83" max="83" width="7.75" style="119" customWidth="1"/>
    <col min="84" max="84" width="9.875" style="119" customWidth="1"/>
    <col min="85" max="85" width="9.625" style="119" customWidth="1"/>
    <col min="86" max="86" width="15" style="119" customWidth="1"/>
    <col min="87" max="87" width="10.75" style="119" customWidth="1"/>
    <col min="88" max="88" width="7.75" style="119" customWidth="1"/>
    <col min="89" max="89" width="9.875" style="119" customWidth="1"/>
    <col min="90" max="90" width="9.625" style="119" customWidth="1"/>
    <col min="91" max="91" width="15" style="119" customWidth="1"/>
    <col min="92" max="92" width="10.75" style="119" customWidth="1"/>
    <col min="93" max="93" width="7.75" style="119" customWidth="1"/>
    <col min="94" max="94" width="9.875" style="119" customWidth="1"/>
    <col min="95" max="95" width="9.625" style="119" customWidth="1"/>
    <col min="96" max="96" width="15" style="119" customWidth="1"/>
    <col min="97" max="97" width="10.75" style="119" customWidth="1"/>
    <col min="98" max="98" width="7.75" style="119" customWidth="1"/>
    <col min="99" max="99" width="9.875" style="119" customWidth="1"/>
    <col min="100" max="100" width="9.625" style="119" customWidth="1"/>
    <col min="101" max="101" width="15" style="119" customWidth="1"/>
    <col min="102" max="102" width="10.75" style="119" customWidth="1"/>
    <col min="103" max="103" width="7.75" style="119" customWidth="1"/>
    <col min="104" max="104" width="9.875" style="119" customWidth="1"/>
    <col min="105" max="105" width="9.625" style="119" customWidth="1"/>
    <col min="106" max="106" width="15" style="119" customWidth="1"/>
    <col min="107" max="107" width="10.75" style="119" customWidth="1"/>
    <col min="108" max="108" width="7.75" style="119" customWidth="1"/>
    <col min="109" max="109" width="9.875" style="119" customWidth="1"/>
    <col min="110" max="110" width="9.625" style="119" customWidth="1"/>
    <col min="111" max="111" width="15" style="119" customWidth="1"/>
    <col min="112" max="112" width="10.75" style="119" customWidth="1"/>
    <col min="113" max="113" width="7.75" style="119" customWidth="1"/>
    <col min="114" max="114" width="9.875" style="119" customWidth="1"/>
    <col min="115" max="115" width="9.625" style="119" customWidth="1"/>
    <col min="116" max="116" width="15" style="119" customWidth="1"/>
    <col min="117" max="117" width="10.75" style="119" customWidth="1"/>
    <col min="118" max="118" width="7.75" style="119" customWidth="1"/>
    <col min="119" max="119" width="9.875" style="119" customWidth="1"/>
    <col min="120" max="120" width="9.625" style="119" customWidth="1"/>
    <col min="121" max="121" width="15" style="119" customWidth="1"/>
    <col min="122" max="122" width="10.75" style="119" customWidth="1"/>
    <col min="123" max="123" width="7.75" style="119" customWidth="1"/>
    <col min="124" max="124" width="9.875" style="119" customWidth="1"/>
    <col min="125" max="125" width="9.625" style="119" customWidth="1"/>
    <col min="126" max="126" width="15" style="119" customWidth="1"/>
    <col min="127" max="127" width="10.75" style="119" customWidth="1"/>
    <col min="128" max="128" width="7.75" style="119" customWidth="1"/>
    <col min="129" max="129" width="9.875" style="119" customWidth="1"/>
    <col min="130" max="130" width="9.625" style="119" customWidth="1"/>
    <col min="131" max="131" width="15" style="119" customWidth="1"/>
    <col min="132" max="132" width="10.75" style="119" customWidth="1"/>
    <col min="133" max="133" width="7.75" style="119" customWidth="1"/>
    <col min="134" max="134" width="9.875" style="119" customWidth="1"/>
    <col min="135" max="135" width="9.625" style="119" customWidth="1"/>
    <col min="136" max="136" width="15" style="119" customWidth="1"/>
    <col min="137" max="137" width="10.75" style="119" customWidth="1"/>
    <col min="138" max="138" width="7.75" style="119" customWidth="1"/>
    <col min="139" max="139" width="9.875" style="119" customWidth="1"/>
    <col min="140" max="140" width="9.625" style="119" customWidth="1"/>
    <col min="141" max="141" width="15" style="119" customWidth="1"/>
    <col min="142" max="142" width="10.75" style="119" customWidth="1"/>
    <col min="143" max="143" width="7.75" style="119" customWidth="1"/>
    <col min="144" max="144" width="9.875" style="119" customWidth="1"/>
    <col min="145" max="145" width="9.625" style="119" customWidth="1"/>
    <col min="146" max="146" width="15" style="119" customWidth="1"/>
    <col min="147" max="147" width="10.75" style="119" customWidth="1"/>
    <col min="148" max="148" width="7.75" style="119" bestFit="1" customWidth="1"/>
    <col min="149" max="149" width="9.875" style="119" bestFit="1" customWidth="1"/>
    <col min="150" max="150" width="9.625" style="119" bestFit="1" customWidth="1"/>
    <col min="151" max="151" width="15" style="119" bestFit="1" customWidth="1"/>
    <col min="152" max="152" width="10.75" style="119" bestFit="1" customWidth="1"/>
    <col min="153" max="153" width="7.75" style="119" bestFit="1" customWidth="1"/>
    <col min="154" max="154" width="9.875" style="119" bestFit="1" customWidth="1"/>
    <col min="155" max="155" width="9.625" style="119" bestFit="1" customWidth="1"/>
    <col min="156" max="156" width="15" style="119" bestFit="1" customWidth="1"/>
    <col min="157" max="157" width="10.75" style="119" bestFit="1" customWidth="1"/>
    <col min="158" max="16384" width="9.125" style="119"/>
  </cols>
  <sheetData>
    <row r="1" spans="1:158" s="172" customFormat="1" ht="24" customHeight="1">
      <c r="A1" s="172" t="s">
        <v>706</v>
      </c>
    </row>
    <row r="2" spans="1:158" s="172" customFormat="1" ht="24" customHeight="1">
      <c r="A2" s="172" t="s">
        <v>693</v>
      </c>
    </row>
    <row r="3" spans="1:158" ht="24" customHeight="1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0"/>
      <c r="FB3" s="446"/>
    </row>
    <row r="4" spans="1:158" ht="24" customHeight="1">
      <c r="A4" s="469"/>
      <c r="B4" s="469"/>
      <c r="C4" s="73" t="s">
        <v>694</v>
      </c>
      <c r="D4" s="441" t="s">
        <v>695</v>
      </c>
      <c r="E4" s="164" t="s">
        <v>696</v>
      </c>
      <c r="F4" s="441" t="s">
        <v>697</v>
      </c>
      <c r="G4" s="72" t="s">
        <v>698</v>
      </c>
      <c r="H4" s="73" t="s">
        <v>694</v>
      </c>
      <c r="I4" s="441" t="s">
        <v>695</v>
      </c>
      <c r="J4" s="164" t="s">
        <v>696</v>
      </c>
      <c r="K4" s="441" t="s">
        <v>697</v>
      </c>
      <c r="L4" s="72" t="s">
        <v>698</v>
      </c>
      <c r="M4" s="73" t="s">
        <v>694</v>
      </c>
      <c r="N4" s="441" t="s">
        <v>695</v>
      </c>
      <c r="O4" s="164" t="s">
        <v>696</v>
      </c>
      <c r="P4" s="441" t="s">
        <v>697</v>
      </c>
      <c r="Q4" s="72" t="s">
        <v>698</v>
      </c>
      <c r="R4" s="73" t="s">
        <v>694</v>
      </c>
      <c r="S4" s="441" t="s">
        <v>695</v>
      </c>
      <c r="T4" s="164" t="s">
        <v>696</v>
      </c>
      <c r="U4" s="441" t="s">
        <v>697</v>
      </c>
      <c r="V4" s="72" t="s">
        <v>698</v>
      </c>
      <c r="W4" s="73" t="s">
        <v>694</v>
      </c>
      <c r="X4" s="441" t="s">
        <v>695</v>
      </c>
      <c r="Y4" s="164" t="s">
        <v>696</v>
      </c>
      <c r="Z4" s="441" t="s">
        <v>697</v>
      </c>
      <c r="AA4" s="72" t="s">
        <v>698</v>
      </c>
      <c r="AB4" s="73" t="s">
        <v>694</v>
      </c>
      <c r="AC4" s="441" t="s">
        <v>695</v>
      </c>
      <c r="AD4" s="164" t="s">
        <v>696</v>
      </c>
      <c r="AE4" s="441" t="s">
        <v>697</v>
      </c>
      <c r="AF4" s="72" t="s">
        <v>698</v>
      </c>
      <c r="AG4" s="73" t="s">
        <v>694</v>
      </c>
      <c r="AH4" s="441" t="s">
        <v>695</v>
      </c>
      <c r="AI4" s="164" t="s">
        <v>696</v>
      </c>
      <c r="AJ4" s="441" t="s">
        <v>697</v>
      </c>
      <c r="AK4" s="72" t="s">
        <v>698</v>
      </c>
      <c r="AL4" s="73" t="s">
        <v>694</v>
      </c>
      <c r="AM4" s="441" t="s">
        <v>695</v>
      </c>
      <c r="AN4" s="164" t="s">
        <v>696</v>
      </c>
      <c r="AO4" s="441" t="s">
        <v>697</v>
      </c>
      <c r="AP4" s="72" t="s">
        <v>698</v>
      </c>
      <c r="AQ4" s="73" t="s">
        <v>694</v>
      </c>
      <c r="AR4" s="441" t="s">
        <v>695</v>
      </c>
      <c r="AS4" s="164" t="s">
        <v>696</v>
      </c>
      <c r="AT4" s="441" t="s">
        <v>697</v>
      </c>
      <c r="AU4" s="72" t="s">
        <v>698</v>
      </c>
      <c r="AV4" s="73" t="s">
        <v>694</v>
      </c>
      <c r="AW4" s="441" t="s">
        <v>695</v>
      </c>
      <c r="AX4" s="164" t="s">
        <v>696</v>
      </c>
      <c r="AY4" s="441" t="s">
        <v>697</v>
      </c>
      <c r="AZ4" s="72" t="s">
        <v>698</v>
      </c>
      <c r="BA4" s="73" t="s">
        <v>694</v>
      </c>
      <c r="BB4" s="441" t="s">
        <v>695</v>
      </c>
      <c r="BC4" s="164" t="s">
        <v>696</v>
      </c>
      <c r="BD4" s="441" t="s">
        <v>697</v>
      </c>
      <c r="BE4" s="72" t="s">
        <v>698</v>
      </c>
      <c r="BF4" s="73" t="s">
        <v>694</v>
      </c>
      <c r="BG4" s="441" t="s">
        <v>695</v>
      </c>
      <c r="BH4" s="164" t="s">
        <v>696</v>
      </c>
      <c r="BI4" s="441" t="s">
        <v>697</v>
      </c>
      <c r="BJ4" s="72" t="s">
        <v>698</v>
      </c>
      <c r="BK4" s="73" t="s">
        <v>694</v>
      </c>
      <c r="BL4" s="441" t="s">
        <v>695</v>
      </c>
      <c r="BM4" s="164" t="s">
        <v>696</v>
      </c>
      <c r="BN4" s="441" t="s">
        <v>697</v>
      </c>
      <c r="BO4" s="72" t="s">
        <v>698</v>
      </c>
      <c r="BP4" s="73" t="s">
        <v>694</v>
      </c>
      <c r="BQ4" s="441" t="s">
        <v>695</v>
      </c>
      <c r="BR4" s="164" t="s">
        <v>696</v>
      </c>
      <c r="BS4" s="441" t="s">
        <v>697</v>
      </c>
      <c r="BT4" s="72" t="s">
        <v>698</v>
      </c>
      <c r="BU4" s="73" t="s">
        <v>694</v>
      </c>
      <c r="BV4" s="441" t="s">
        <v>695</v>
      </c>
      <c r="BW4" s="164" t="s">
        <v>696</v>
      </c>
      <c r="BX4" s="441" t="s">
        <v>697</v>
      </c>
      <c r="BY4" s="72" t="s">
        <v>698</v>
      </c>
      <c r="BZ4" s="73" t="s">
        <v>694</v>
      </c>
      <c r="CA4" s="441" t="s">
        <v>695</v>
      </c>
      <c r="CB4" s="164" t="s">
        <v>696</v>
      </c>
      <c r="CC4" s="441" t="s">
        <v>697</v>
      </c>
      <c r="CD4" s="72" t="s">
        <v>698</v>
      </c>
      <c r="CE4" s="73" t="s">
        <v>694</v>
      </c>
      <c r="CF4" s="441" t="s">
        <v>695</v>
      </c>
      <c r="CG4" s="164" t="s">
        <v>696</v>
      </c>
      <c r="CH4" s="441" t="s">
        <v>697</v>
      </c>
      <c r="CI4" s="72" t="s">
        <v>698</v>
      </c>
      <c r="CJ4" s="73" t="s">
        <v>694</v>
      </c>
      <c r="CK4" s="441" t="s">
        <v>695</v>
      </c>
      <c r="CL4" s="164" t="s">
        <v>696</v>
      </c>
      <c r="CM4" s="441" t="s">
        <v>697</v>
      </c>
      <c r="CN4" s="72" t="s">
        <v>698</v>
      </c>
      <c r="CO4" s="73" t="s">
        <v>694</v>
      </c>
      <c r="CP4" s="441" t="s">
        <v>695</v>
      </c>
      <c r="CQ4" s="164" t="s">
        <v>696</v>
      </c>
      <c r="CR4" s="441" t="s">
        <v>697</v>
      </c>
      <c r="CS4" s="72" t="s">
        <v>698</v>
      </c>
      <c r="CT4" s="73" t="s">
        <v>694</v>
      </c>
      <c r="CU4" s="441" t="s">
        <v>695</v>
      </c>
      <c r="CV4" s="164" t="s">
        <v>696</v>
      </c>
      <c r="CW4" s="441" t="s">
        <v>697</v>
      </c>
      <c r="CX4" s="72" t="s">
        <v>698</v>
      </c>
      <c r="CY4" s="73" t="s">
        <v>694</v>
      </c>
      <c r="CZ4" s="441" t="s">
        <v>695</v>
      </c>
      <c r="DA4" s="164" t="s">
        <v>696</v>
      </c>
      <c r="DB4" s="441" t="s">
        <v>697</v>
      </c>
      <c r="DC4" s="72" t="s">
        <v>698</v>
      </c>
      <c r="DD4" s="73" t="s">
        <v>694</v>
      </c>
      <c r="DE4" s="441" t="s">
        <v>695</v>
      </c>
      <c r="DF4" s="164" t="s">
        <v>696</v>
      </c>
      <c r="DG4" s="441" t="s">
        <v>697</v>
      </c>
      <c r="DH4" s="72" t="s">
        <v>698</v>
      </c>
      <c r="DI4" s="73" t="s">
        <v>694</v>
      </c>
      <c r="DJ4" s="441" t="s">
        <v>695</v>
      </c>
      <c r="DK4" s="164" t="s">
        <v>696</v>
      </c>
      <c r="DL4" s="441" t="s">
        <v>697</v>
      </c>
      <c r="DM4" s="72" t="s">
        <v>698</v>
      </c>
      <c r="DN4" s="73" t="s">
        <v>694</v>
      </c>
      <c r="DO4" s="441" t="s">
        <v>695</v>
      </c>
      <c r="DP4" s="164" t="s">
        <v>696</v>
      </c>
      <c r="DQ4" s="441" t="s">
        <v>697</v>
      </c>
      <c r="DR4" s="72" t="s">
        <v>698</v>
      </c>
      <c r="DS4" s="73" t="s">
        <v>694</v>
      </c>
      <c r="DT4" s="441" t="s">
        <v>695</v>
      </c>
      <c r="DU4" s="164" t="s">
        <v>696</v>
      </c>
      <c r="DV4" s="441" t="s">
        <v>697</v>
      </c>
      <c r="DW4" s="72" t="s">
        <v>698</v>
      </c>
      <c r="DX4" s="73" t="s">
        <v>694</v>
      </c>
      <c r="DY4" s="441" t="s">
        <v>695</v>
      </c>
      <c r="DZ4" s="164" t="s">
        <v>696</v>
      </c>
      <c r="EA4" s="441" t="s">
        <v>697</v>
      </c>
      <c r="EB4" s="72" t="s">
        <v>698</v>
      </c>
      <c r="EC4" s="73" t="s">
        <v>694</v>
      </c>
      <c r="ED4" s="441" t="s">
        <v>695</v>
      </c>
      <c r="EE4" s="164" t="s">
        <v>696</v>
      </c>
      <c r="EF4" s="441" t="s">
        <v>697</v>
      </c>
      <c r="EG4" s="72" t="s">
        <v>698</v>
      </c>
      <c r="EH4" s="73" t="s">
        <v>694</v>
      </c>
      <c r="EI4" s="441" t="s">
        <v>695</v>
      </c>
      <c r="EJ4" s="164" t="s">
        <v>696</v>
      </c>
      <c r="EK4" s="441" t="s">
        <v>697</v>
      </c>
      <c r="EL4" s="72" t="s">
        <v>698</v>
      </c>
      <c r="EM4" s="73" t="s">
        <v>694</v>
      </c>
      <c r="EN4" s="441" t="s">
        <v>695</v>
      </c>
      <c r="EO4" s="164" t="s">
        <v>696</v>
      </c>
      <c r="EP4" s="441" t="s">
        <v>697</v>
      </c>
      <c r="EQ4" s="72" t="s">
        <v>698</v>
      </c>
      <c r="ER4" s="73" t="s">
        <v>694</v>
      </c>
      <c r="ES4" s="441" t="s">
        <v>695</v>
      </c>
      <c r="ET4" s="164" t="s">
        <v>696</v>
      </c>
      <c r="EU4" s="441" t="s">
        <v>697</v>
      </c>
      <c r="EV4" s="72" t="s">
        <v>698</v>
      </c>
      <c r="EW4" s="73" t="s">
        <v>694</v>
      </c>
      <c r="EX4" s="441" t="s">
        <v>695</v>
      </c>
      <c r="EY4" s="164" t="s">
        <v>696</v>
      </c>
      <c r="EZ4" s="441" t="s">
        <v>697</v>
      </c>
      <c r="FA4" s="72" t="s">
        <v>698</v>
      </c>
    </row>
    <row r="5" spans="1:158" ht="24" customHeight="1">
      <c r="A5" s="166" t="s">
        <v>690</v>
      </c>
      <c r="B5" s="132"/>
      <c r="C5" s="155"/>
      <c r="D5" s="215"/>
      <c r="E5" s="192"/>
      <c r="F5" s="192"/>
      <c r="G5" s="155"/>
      <c r="H5" s="155"/>
      <c r="I5" s="215"/>
      <c r="J5" s="192"/>
      <c r="K5" s="192"/>
      <c r="L5" s="155"/>
      <c r="M5" s="155"/>
      <c r="N5" s="215"/>
      <c r="O5" s="192"/>
      <c r="P5" s="192"/>
      <c r="Q5" s="155"/>
      <c r="R5" s="155"/>
      <c r="S5" s="215"/>
      <c r="T5" s="192"/>
      <c r="U5" s="192"/>
      <c r="V5" s="155"/>
      <c r="W5" s="155"/>
      <c r="X5" s="215"/>
      <c r="Y5" s="192"/>
      <c r="Z5" s="192"/>
      <c r="AA5" s="155"/>
      <c r="AB5" s="155"/>
      <c r="AC5" s="215"/>
      <c r="AD5" s="192"/>
      <c r="AE5" s="192"/>
      <c r="AF5" s="155"/>
      <c r="AG5" s="155"/>
      <c r="AH5" s="215"/>
      <c r="AI5" s="192"/>
      <c r="AJ5" s="192"/>
      <c r="AK5" s="155"/>
      <c r="AL5" s="155"/>
      <c r="AM5" s="215"/>
      <c r="AN5" s="192"/>
      <c r="AO5" s="192"/>
      <c r="AP5" s="155"/>
      <c r="AQ5" s="155"/>
      <c r="AR5" s="215"/>
      <c r="AS5" s="192"/>
      <c r="AT5" s="192"/>
      <c r="AU5" s="155"/>
      <c r="AV5" s="155"/>
      <c r="AW5" s="215"/>
      <c r="AX5" s="192"/>
      <c r="AY5" s="192"/>
      <c r="AZ5" s="155"/>
      <c r="BA5" s="155"/>
      <c r="BB5" s="215"/>
      <c r="BC5" s="192"/>
      <c r="BD5" s="192"/>
      <c r="BE5" s="155"/>
      <c r="BF5" s="155"/>
      <c r="BG5" s="215"/>
      <c r="BH5" s="192"/>
      <c r="BI5" s="192"/>
      <c r="BJ5" s="155"/>
      <c r="BK5" s="155"/>
      <c r="BL5" s="215"/>
      <c r="BM5" s="192"/>
      <c r="BN5" s="192"/>
      <c r="BO5" s="155"/>
      <c r="BP5" s="155"/>
      <c r="BQ5" s="215"/>
      <c r="BR5" s="192"/>
      <c r="BS5" s="192"/>
      <c r="BT5" s="155"/>
      <c r="BU5" s="155"/>
      <c r="BV5" s="215"/>
      <c r="BW5" s="192"/>
      <c r="BX5" s="192"/>
      <c r="BY5" s="155"/>
      <c r="BZ5" s="155"/>
      <c r="CA5" s="215"/>
      <c r="CB5" s="192"/>
      <c r="CC5" s="192"/>
      <c r="CD5" s="155"/>
      <c r="CE5" s="155"/>
      <c r="CF5" s="215"/>
      <c r="CG5" s="192"/>
      <c r="CH5" s="192"/>
      <c r="CI5" s="155"/>
      <c r="CJ5" s="155"/>
      <c r="CK5" s="215"/>
      <c r="CL5" s="192"/>
      <c r="CM5" s="192"/>
      <c r="CN5" s="155"/>
      <c r="CO5" s="155"/>
      <c r="CP5" s="215"/>
      <c r="CQ5" s="192"/>
      <c r="CR5" s="192"/>
      <c r="CS5" s="155"/>
      <c r="CT5" s="155"/>
      <c r="CU5" s="215"/>
      <c r="CV5" s="192"/>
      <c r="CW5" s="192"/>
      <c r="CX5" s="155"/>
      <c r="CY5" s="155"/>
      <c r="CZ5" s="215"/>
      <c r="DA5" s="192"/>
      <c r="DB5" s="192"/>
      <c r="DC5" s="155"/>
      <c r="DD5" s="155"/>
      <c r="DE5" s="215"/>
      <c r="DF5" s="192"/>
      <c r="DG5" s="192"/>
      <c r="DH5" s="155"/>
      <c r="DI5" s="155"/>
      <c r="DJ5" s="215"/>
      <c r="DK5" s="192"/>
      <c r="DL5" s="192"/>
      <c r="DM5" s="155"/>
      <c r="DN5" s="155"/>
      <c r="DO5" s="215"/>
      <c r="DP5" s="192"/>
      <c r="DQ5" s="192"/>
      <c r="DR5" s="155"/>
      <c r="DS5" s="155"/>
      <c r="DT5" s="215"/>
      <c r="DU5" s="192"/>
      <c r="DV5" s="192"/>
      <c r="DW5" s="155"/>
      <c r="DX5" s="155"/>
      <c r="DY5" s="215"/>
      <c r="DZ5" s="192"/>
      <c r="EA5" s="192"/>
      <c r="EB5" s="155"/>
      <c r="EC5" s="155"/>
      <c r="ED5" s="215"/>
      <c r="EE5" s="192"/>
      <c r="EF5" s="192"/>
      <c r="EG5" s="155"/>
      <c r="EH5" s="155"/>
      <c r="EI5" s="215"/>
      <c r="EJ5" s="192"/>
      <c r="EK5" s="192"/>
      <c r="EL5" s="155"/>
      <c r="EM5" s="155"/>
      <c r="EN5" s="215"/>
      <c r="EO5" s="192"/>
      <c r="EP5" s="192"/>
      <c r="EQ5" s="155"/>
      <c r="ER5" s="155"/>
      <c r="ES5" s="215"/>
      <c r="ET5" s="192"/>
      <c r="EU5" s="192"/>
      <c r="EV5" s="155"/>
      <c r="EW5" s="155"/>
      <c r="EX5" s="215"/>
      <c r="EY5" s="192"/>
      <c r="EZ5" s="192"/>
      <c r="FA5" s="155"/>
    </row>
    <row r="6" spans="1:158" ht="24" customHeight="1">
      <c r="A6" s="132"/>
      <c r="B6" s="132" t="s">
        <v>707</v>
      </c>
      <c r="C6" s="134" t="s">
        <v>699</v>
      </c>
      <c r="D6" s="141"/>
      <c r="E6" s="191"/>
      <c r="F6" s="191"/>
      <c r="G6" s="134"/>
      <c r="H6" s="134" t="s">
        <v>699</v>
      </c>
      <c r="I6" s="141"/>
      <c r="J6" s="191"/>
      <c r="K6" s="191"/>
      <c r="L6" s="134"/>
      <c r="M6" s="134" t="s">
        <v>699</v>
      </c>
      <c r="N6" s="141"/>
      <c r="O6" s="191"/>
      <c r="P6" s="191"/>
      <c r="Q6" s="134"/>
      <c r="R6" s="134" t="s">
        <v>699</v>
      </c>
      <c r="S6" s="141"/>
      <c r="T6" s="191"/>
      <c r="U6" s="191"/>
      <c r="V6" s="134"/>
      <c r="W6" s="134" t="s">
        <v>699</v>
      </c>
      <c r="X6" s="141"/>
      <c r="Y6" s="191"/>
      <c r="Z6" s="191"/>
      <c r="AA6" s="134"/>
      <c r="AB6" s="134" t="s">
        <v>699</v>
      </c>
      <c r="AC6" s="141"/>
      <c r="AD6" s="191"/>
      <c r="AE6" s="191"/>
      <c r="AF6" s="134"/>
      <c r="AG6" s="134" t="s">
        <v>699</v>
      </c>
      <c r="AH6" s="141"/>
      <c r="AI6" s="191"/>
      <c r="AJ6" s="191"/>
      <c r="AK6" s="134"/>
      <c r="AL6" s="134" t="s">
        <v>699</v>
      </c>
      <c r="AM6" s="141"/>
      <c r="AN6" s="191"/>
      <c r="AO6" s="191"/>
      <c r="AP6" s="134"/>
      <c r="AQ6" s="134" t="s">
        <v>699</v>
      </c>
      <c r="AR6" s="141"/>
      <c r="AS6" s="191"/>
      <c r="AT6" s="191"/>
      <c r="AU6" s="134"/>
      <c r="AV6" s="134" t="s">
        <v>699</v>
      </c>
      <c r="AW6" s="141"/>
      <c r="AX6" s="191"/>
      <c r="AY6" s="191"/>
      <c r="AZ6" s="134"/>
      <c r="BA6" s="134" t="s">
        <v>699</v>
      </c>
      <c r="BB6" s="141"/>
      <c r="BC6" s="191"/>
      <c r="BD6" s="191"/>
      <c r="BE6" s="134"/>
      <c r="BF6" s="134" t="s">
        <v>699</v>
      </c>
      <c r="BG6" s="141"/>
      <c r="BH6" s="191"/>
      <c r="BI6" s="191"/>
      <c r="BJ6" s="134"/>
      <c r="BK6" s="134" t="s">
        <v>699</v>
      </c>
      <c r="BL6" s="141"/>
      <c r="BM6" s="191"/>
      <c r="BN6" s="191"/>
      <c r="BO6" s="134"/>
      <c r="BP6" s="134" t="s">
        <v>699</v>
      </c>
      <c r="BQ6" s="141"/>
      <c r="BR6" s="191"/>
      <c r="BS6" s="191"/>
      <c r="BT6" s="134"/>
      <c r="BU6" s="134" t="s">
        <v>699</v>
      </c>
      <c r="BV6" s="141"/>
      <c r="BW6" s="191"/>
      <c r="BX6" s="191"/>
      <c r="BY6" s="134"/>
      <c r="BZ6" s="134" t="s">
        <v>699</v>
      </c>
      <c r="CA6" s="141"/>
      <c r="CB6" s="191"/>
      <c r="CC6" s="191"/>
      <c r="CD6" s="134"/>
      <c r="CE6" s="134" t="s">
        <v>699</v>
      </c>
      <c r="CF6" s="141"/>
      <c r="CG6" s="191"/>
      <c r="CH6" s="191"/>
      <c r="CI6" s="134"/>
      <c r="CJ6" s="134" t="s">
        <v>699</v>
      </c>
      <c r="CK6" s="141"/>
      <c r="CL6" s="191"/>
      <c r="CM6" s="191"/>
      <c r="CN6" s="134"/>
      <c r="CO6" s="134" t="s">
        <v>699</v>
      </c>
      <c r="CP6" s="141"/>
      <c r="CQ6" s="191"/>
      <c r="CR6" s="191"/>
      <c r="CS6" s="134"/>
      <c r="CT6" s="134" t="s">
        <v>699</v>
      </c>
      <c r="CU6" s="141"/>
      <c r="CV6" s="191"/>
      <c r="CW6" s="191"/>
      <c r="CX6" s="134"/>
      <c r="CY6" s="134" t="s">
        <v>699</v>
      </c>
      <c r="CZ6" s="141"/>
      <c r="DA6" s="191"/>
      <c r="DB6" s="191"/>
      <c r="DC6" s="134"/>
      <c r="DD6" s="134" t="s">
        <v>699</v>
      </c>
      <c r="DE6" s="141"/>
      <c r="DF6" s="191"/>
      <c r="DG6" s="191"/>
      <c r="DH6" s="134"/>
      <c r="DI6" s="134" t="s">
        <v>699</v>
      </c>
      <c r="DJ6" s="141"/>
      <c r="DK6" s="191"/>
      <c r="DL6" s="191"/>
      <c r="DM6" s="134"/>
      <c r="DN6" s="134" t="s">
        <v>699</v>
      </c>
      <c r="DO6" s="141"/>
      <c r="DP6" s="191"/>
      <c r="DQ6" s="191"/>
      <c r="DR6" s="134"/>
      <c r="DS6" s="134" t="s">
        <v>699</v>
      </c>
      <c r="DT6" s="141"/>
      <c r="DU6" s="191"/>
      <c r="DV6" s="191"/>
      <c r="DW6" s="134"/>
      <c r="DX6" s="134" t="s">
        <v>699</v>
      </c>
      <c r="DY6" s="141"/>
      <c r="DZ6" s="191"/>
      <c r="EA6" s="191"/>
      <c r="EB6" s="134"/>
      <c r="EC6" s="134" t="s">
        <v>699</v>
      </c>
      <c r="ED6" s="141"/>
      <c r="EE6" s="191"/>
      <c r="EF6" s="191"/>
      <c r="EG6" s="134"/>
      <c r="EH6" s="134" t="s">
        <v>699</v>
      </c>
      <c r="EI6" s="141"/>
      <c r="EJ6" s="191"/>
      <c r="EK6" s="191"/>
      <c r="EL6" s="134"/>
      <c r="EM6" s="134" t="s">
        <v>699</v>
      </c>
      <c r="EN6" s="141"/>
      <c r="EO6" s="191"/>
      <c r="EP6" s="191"/>
      <c r="EQ6" s="134"/>
      <c r="ER6" s="134" t="s">
        <v>699</v>
      </c>
      <c r="ES6" s="141"/>
      <c r="ET6" s="191"/>
      <c r="EU6" s="191"/>
      <c r="EV6" s="134"/>
      <c r="EW6" s="134" t="s">
        <v>699</v>
      </c>
      <c r="EX6" s="141"/>
      <c r="EY6" s="191"/>
      <c r="EZ6" s="191"/>
      <c r="FA6" s="134"/>
    </row>
    <row r="7" spans="1:158" ht="24" customHeight="1" thickBot="1">
      <c r="A7" s="167"/>
      <c r="B7" s="157" t="s">
        <v>43</v>
      </c>
      <c r="C7" s="168"/>
      <c r="D7" s="157"/>
      <c r="E7" s="157"/>
      <c r="F7" s="157"/>
      <c r="G7" s="157"/>
      <c r="H7" s="168"/>
      <c r="I7" s="157"/>
      <c r="J7" s="157"/>
      <c r="K7" s="157"/>
      <c r="L7" s="157"/>
      <c r="M7" s="168"/>
      <c r="N7" s="157"/>
      <c r="O7" s="157"/>
      <c r="P7" s="157"/>
      <c r="Q7" s="157"/>
      <c r="R7" s="168"/>
      <c r="S7" s="157"/>
      <c r="T7" s="157"/>
      <c r="U7" s="157"/>
      <c r="V7" s="157"/>
      <c r="W7" s="168"/>
      <c r="X7" s="157"/>
      <c r="Y7" s="157"/>
      <c r="Z7" s="157"/>
      <c r="AA7" s="157"/>
      <c r="AB7" s="168"/>
      <c r="AC7" s="157"/>
      <c r="AD7" s="157"/>
      <c r="AE7" s="157"/>
      <c r="AF7" s="157"/>
      <c r="AG7" s="168"/>
      <c r="AH7" s="157"/>
      <c r="AI7" s="157"/>
      <c r="AJ7" s="157"/>
      <c r="AK7" s="157"/>
      <c r="AL7" s="168"/>
      <c r="AM7" s="157"/>
      <c r="AN7" s="157"/>
      <c r="AO7" s="157"/>
      <c r="AP7" s="157"/>
      <c r="AQ7" s="168"/>
      <c r="AR7" s="157"/>
      <c r="AS7" s="157"/>
      <c r="AT7" s="157"/>
      <c r="AU7" s="157"/>
      <c r="AV7" s="168"/>
      <c r="AW7" s="157"/>
      <c r="AX7" s="157"/>
      <c r="AY7" s="157"/>
      <c r="AZ7" s="157"/>
      <c r="BA7" s="168"/>
      <c r="BB7" s="157"/>
      <c r="BC7" s="157"/>
      <c r="BD7" s="157"/>
      <c r="BE7" s="157"/>
      <c r="BF7" s="168"/>
      <c r="BG7" s="157"/>
      <c r="BH7" s="157"/>
      <c r="BI7" s="157"/>
      <c r="BJ7" s="157"/>
      <c r="BK7" s="168"/>
      <c r="BL7" s="157"/>
      <c r="BM7" s="157"/>
      <c r="BN7" s="157"/>
      <c r="BO7" s="157"/>
      <c r="BP7" s="168"/>
      <c r="BQ7" s="157"/>
      <c r="BR7" s="157"/>
      <c r="BS7" s="157"/>
      <c r="BT7" s="157"/>
      <c r="BU7" s="168"/>
      <c r="BV7" s="157"/>
      <c r="BW7" s="157"/>
      <c r="BX7" s="157"/>
      <c r="BY7" s="157"/>
      <c r="BZ7" s="168"/>
      <c r="CA7" s="157"/>
      <c r="CB7" s="157"/>
      <c r="CC7" s="157"/>
      <c r="CD7" s="157"/>
      <c r="CE7" s="168"/>
      <c r="CF7" s="157"/>
      <c r="CG7" s="157"/>
      <c r="CH7" s="157"/>
      <c r="CI7" s="157"/>
      <c r="CJ7" s="168"/>
      <c r="CK7" s="157"/>
      <c r="CL7" s="157"/>
      <c r="CM7" s="157"/>
      <c r="CN7" s="157"/>
      <c r="CO7" s="168"/>
      <c r="CP7" s="157"/>
      <c r="CQ7" s="157"/>
      <c r="CR7" s="157"/>
      <c r="CS7" s="157"/>
      <c r="CT7" s="168"/>
      <c r="CU7" s="157"/>
      <c r="CV7" s="157"/>
      <c r="CW7" s="157"/>
      <c r="CX7" s="157"/>
      <c r="CY7" s="168"/>
      <c r="CZ7" s="157"/>
      <c r="DA7" s="157"/>
      <c r="DB7" s="157"/>
      <c r="DC7" s="157"/>
      <c r="DD7" s="168"/>
      <c r="DE7" s="157"/>
      <c r="DF7" s="157"/>
      <c r="DG7" s="157"/>
      <c r="DH7" s="157"/>
      <c r="DI7" s="168"/>
      <c r="DJ7" s="157"/>
      <c r="DK7" s="157"/>
      <c r="DL7" s="157"/>
      <c r="DM7" s="157"/>
      <c r="DN7" s="168"/>
      <c r="DO7" s="157"/>
      <c r="DP7" s="157"/>
      <c r="DQ7" s="157"/>
      <c r="DR7" s="157"/>
      <c r="DS7" s="168"/>
      <c r="DT7" s="157"/>
      <c r="DU7" s="157"/>
      <c r="DV7" s="157"/>
      <c r="DW7" s="157"/>
      <c r="DX7" s="168"/>
      <c r="DY7" s="157"/>
      <c r="DZ7" s="157"/>
      <c r="EA7" s="157"/>
      <c r="EB7" s="157"/>
      <c r="EC7" s="168"/>
      <c r="ED7" s="157"/>
      <c r="EE7" s="157"/>
      <c r="EF7" s="157"/>
      <c r="EG7" s="157"/>
      <c r="EH7" s="168"/>
      <c r="EI7" s="157"/>
      <c r="EJ7" s="157"/>
      <c r="EK7" s="157"/>
      <c r="EL7" s="157"/>
      <c r="EM7" s="168"/>
      <c r="EN7" s="157"/>
      <c r="EO7" s="157"/>
      <c r="EP7" s="157"/>
      <c r="EQ7" s="157"/>
      <c r="ER7" s="168"/>
      <c r="ES7" s="157"/>
      <c r="ET7" s="157"/>
      <c r="EU7" s="157"/>
      <c r="EV7" s="157"/>
      <c r="EW7" s="168"/>
      <c r="EX7" s="157"/>
      <c r="EY7" s="157"/>
      <c r="EZ7" s="157"/>
      <c r="FA7" s="157"/>
    </row>
    <row r="8" spans="1:158" ht="24" customHeight="1">
      <c r="A8" s="259">
        <v>1</v>
      </c>
      <c r="B8" s="271" t="s">
        <v>703</v>
      </c>
      <c r="C8" s="134" t="s">
        <v>699</v>
      </c>
      <c r="D8" s="162"/>
      <c r="E8" s="74"/>
      <c r="F8" s="74"/>
      <c r="G8" s="80"/>
      <c r="H8" s="134" t="s">
        <v>699</v>
      </c>
      <c r="I8" s="162"/>
      <c r="J8" s="74"/>
      <c r="K8" s="74"/>
      <c r="L8" s="80"/>
      <c r="M8" s="134" t="s">
        <v>699</v>
      </c>
      <c r="N8" s="162"/>
      <c r="O8" s="74"/>
      <c r="P8" s="74"/>
      <c r="Q8" s="80"/>
      <c r="R8" s="134" t="s">
        <v>699</v>
      </c>
      <c r="S8" s="162"/>
      <c r="T8" s="74"/>
      <c r="U8" s="74"/>
      <c r="V8" s="80"/>
      <c r="W8" s="134" t="s">
        <v>699</v>
      </c>
      <c r="X8" s="162"/>
      <c r="Y8" s="74"/>
      <c r="Z8" s="74"/>
      <c r="AA8" s="80"/>
      <c r="AB8" s="134" t="s">
        <v>699</v>
      </c>
      <c r="AC8" s="162"/>
      <c r="AD8" s="74"/>
      <c r="AE8" s="74"/>
      <c r="AF8" s="80"/>
      <c r="AG8" s="134" t="s">
        <v>699</v>
      </c>
      <c r="AH8" s="162"/>
      <c r="AI8" s="74"/>
      <c r="AJ8" s="74"/>
      <c r="AK8" s="80"/>
      <c r="AL8" s="134" t="s">
        <v>699</v>
      </c>
      <c r="AM8" s="162"/>
      <c r="AN8" s="74"/>
      <c r="AO8" s="74"/>
      <c r="AP8" s="80"/>
      <c r="AQ8" s="134" t="s">
        <v>699</v>
      </c>
      <c r="AR8" s="162"/>
      <c r="AS8" s="74"/>
      <c r="AT8" s="74"/>
      <c r="AU8" s="80"/>
      <c r="AV8" s="134" t="s">
        <v>699</v>
      </c>
      <c r="AW8" s="162"/>
      <c r="AX8" s="74"/>
      <c r="AY8" s="74"/>
      <c r="AZ8" s="80"/>
      <c r="BA8" s="134" t="s">
        <v>699</v>
      </c>
      <c r="BB8" s="162"/>
      <c r="BC8" s="74"/>
      <c r="BD8" s="74"/>
      <c r="BE8" s="80"/>
      <c r="BF8" s="134" t="s">
        <v>699</v>
      </c>
      <c r="BG8" s="162"/>
      <c r="BH8" s="74"/>
      <c r="BI8" s="74"/>
      <c r="BJ8" s="80"/>
      <c r="BK8" s="134" t="s">
        <v>699</v>
      </c>
      <c r="BL8" s="162"/>
      <c r="BM8" s="74"/>
      <c r="BN8" s="74"/>
      <c r="BO8" s="80"/>
      <c r="BP8" s="134" t="s">
        <v>699</v>
      </c>
      <c r="BQ8" s="162"/>
      <c r="BR8" s="74"/>
      <c r="BS8" s="74"/>
      <c r="BT8" s="80"/>
      <c r="BU8" s="134" t="s">
        <v>699</v>
      </c>
      <c r="BV8" s="162"/>
      <c r="BW8" s="74"/>
      <c r="BX8" s="74"/>
      <c r="BY8" s="80"/>
      <c r="BZ8" s="134" t="s">
        <v>699</v>
      </c>
      <c r="CA8" s="162"/>
      <c r="CB8" s="74"/>
      <c r="CC8" s="74"/>
      <c r="CD8" s="80"/>
      <c r="CE8" s="134" t="s">
        <v>699</v>
      </c>
      <c r="CF8" s="162"/>
      <c r="CG8" s="74"/>
      <c r="CH8" s="74"/>
      <c r="CI8" s="80"/>
      <c r="CJ8" s="134" t="s">
        <v>699</v>
      </c>
      <c r="CK8" s="162"/>
      <c r="CL8" s="74"/>
      <c r="CM8" s="74"/>
      <c r="CN8" s="80"/>
      <c r="CO8" s="134" t="s">
        <v>699</v>
      </c>
      <c r="CP8" s="162"/>
      <c r="CQ8" s="74"/>
      <c r="CR8" s="74"/>
      <c r="CS8" s="80"/>
      <c r="CT8" s="134" t="s">
        <v>699</v>
      </c>
      <c r="CU8" s="162"/>
      <c r="CV8" s="74"/>
      <c r="CW8" s="74"/>
      <c r="CX8" s="80"/>
      <c r="CY8" s="134" t="s">
        <v>699</v>
      </c>
      <c r="CZ8" s="162"/>
      <c r="DA8" s="74"/>
      <c r="DB8" s="74"/>
      <c r="DC8" s="80"/>
      <c r="DD8" s="134" t="s">
        <v>699</v>
      </c>
      <c r="DE8" s="162"/>
      <c r="DF8" s="74"/>
      <c r="DG8" s="74"/>
      <c r="DH8" s="80"/>
      <c r="DI8" s="134" t="s">
        <v>699</v>
      </c>
      <c r="DJ8" s="162"/>
      <c r="DK8" s="74"/>
      <c r="DL8" s="74"/>
      <c r="DM8" s="80"/>
      <c r="DN8" s="134" t="s">
        <v>699</v>
      </c>
      <c r="DO8" s="162"/>
      <c r="DP8" s="74"/>
      <c r="DQ8" s="74"/>
      <c r="DR8" s="80"/>
      <c r="DS8" s="134" t="s">
        <v>699</v>
      </c>
      <c r="DT8" s="162"/>
      <c r="DU8" s="74"/>
      <c r="DV8" s="74"/>
      <c r="DW8" s="80"/>
      <c r="DX8" s="134" t="s">
        <v>699</v>
      </c>
      <c r="DY8" s="162"/>
      <c r="DZ8" s="74"/>
      <c r="EA8" s="74"/>
      <c r="EB8" s="80"/>
      <c r="EC8" s="134" t="s">
        <v>699</v>
      </c>
      <c r="ED8" s="162"/>
      <c r="EE8" s="74"/>
      <c r="EF8" s="74"/>
      <c r="EG8" s="80"/>
      <c r="EH8" s="134" t="s">
        <v>699</v>
      </c>
      <c r="EI8" s="162"/>
      <c r="EJ8" s="74"/>
      <c r="EK8" s="74"/>
      <c r="EL8" s="80"/>
      <c r="EM8" s="134" t="s">
        <v>699</v>
      </c>
      <c r="EN8" s="162"/>
      <c r="EO8" s="74"/>
      <c r="EP8" s="74"/>
      <c r="EQ8" s="80"/>
      <c r="ER8" s="134" t="s">
        <v>699</v>
      </c>
      <c r="ES8" s="162"/>
      <c r="ET8" s="74"/>
      <c r="EU8" s="74"/>
      <c r="EV8" s="80"/>
      <c r="EW8" s="134" t="s">
        <v>699</v>
      </c>
      <c r="EX8" s="162"/>
      <c r="EY8" s="74"/>
      <c r="EZ8" s="74"/>
      <c r="FA8" s="80"/>
    </row>
    <row r="9" spans="1:158" ht="24" customHeight="1" thickBot="1">
      <c r="A9" s="261"/>
      <c r="B9" s="346" t="s">
        <v>43</v>
      </c>
      <c r="C9" s="84"/>
      <c r="D9" s="106"/>
      <c r="E9" s="81"/>
      <c r="F9" s="81"/>
      <c r="G9" s="84"/>
      <c r="H9" s="84"/>
      <c r="I9" s="106"/>
      <c r="J9" s="81"/>
      <c r="K9" s="81"/>
      <c r="L9" s="84"/>
      <c r="M9" s="84"/>
      <c r="N9" s="106"/>
      <c r="O9" s="81"/>
      <c r="P9" s="81"/>
      <c r="Q9" s="84"/>
      <c r="R9" s="84"/>
      <c r="S9" s="106"/>
      <c r="T9" s="81"/>
      <c r="U9" s="81"/>
      <c r="V9" s="84"/>
      <c r="W9" s="84"/>
      <c r="X9" s="106"/>
      <c r="Y9" s="81"/>
      <c r="Z9" s="81"/>
      <c r="AA9" s="84"/>
      <c r="AB9" s="84"/>
      <c r="AC9" s="106"/>
      <c r="AD9" s="81"/>
      <c r="AE9" s="81"/>
      <c r="AF9" s="84"/>
      <c r="AG9" s="84"/>
      <c r="AH9" s="106"/>
      <c r="AI9" s="81"/>
      <c r="AJ9" s="81"/>
      <c r="AK9" s="84"/>
      <c r="AL9" s="84"/>
      <c r="AM9" s="106"/>
      <c r="AN9" s="81"/>
      <c r="AO9" s="81"/>
      <c r="AP9" s="84"/>
      <c r="AQ9" s="84"/>
      <c r="AR9" s="106"/>
      <c r="AS9" s="81"/>
      <c r="AT9" s="81"/>
      <c r="AU9" s="84"/>
      <c r="AV9" s="84"/>
      <c r="AW9" s="106"/>
      <c r="AX9" s="81"/>
      <c r="AY9" s="81"/>
      <c r="AZ9" s="84"/>
      <c r="BA9" s="84"/>
      <c r="BB9" s="106"/>
      <c r="BC9" s="81"/>
      <c r="BD9" s="81"/>
      <c r="BE9" s="84"/>
      <c r="BF9" s="84"/>
      <c r="BG9" s="106"/>
      <c r="BH9" s="81"/>
      <c r="BI9" s="81"/>
      <c r="BJ9" s="84"/>
      <c r="BK9" s="84"/>
      <c r="BL9" s="106"/>
      <c r="BM9" s="81"/>
      <c r="BN9" s="81"/>
      <c r="BO9" s="84"/>
      <c r="BP9" s="84"/>
      <c r="BQ9" s="106"/>
      <c r="BR9" s="81"/>
      <c r="BS9" s="81"/>
      <c r="BT9" s="84"/>
      <c r="BU9" s="84"/>
      <c r="BV9" s="106"/>
      <c r="BW9" s="81"/>
      <c r="BX9" s="81"/>
      <c r="BY9" s="84"/>
      <c r="BZ9" s="84"/>
      <c r="CA9" s="106"/>
      <c r="CB9" s="81"/>
      <c r="CC9" s="81"/>
      <c r="CD9" s="84"/>
      <c r="CE9" s="84"/>
      <c r="CF9" s="106"/>
      <c r="CG9" s="81"/>
      <c r="CH9" s="81"/>
      <c r="CI9" s="84"/>
      <c r="CJ9" s="84"/>
      <c r="CK9" s="106"/>
      <c r="CL9" s="81"/>
      <c r="CM9" s="81"/>
      <c r="CN9" s="84"/>
      <c r="CO9" s="84"/>
      <c r="CP9" s="106"/>
      <c r="CQ9" s="81"/>
      <c r="CR9" s="81"/>
      <c r="CS9" s="84"/>
      <c r="CT9" s="84"/>
      <c r="CU9" s="106"/>
      <c r="CV9" s="81"/>
      <c r="CW9" s="81"/>
      <c r="CX9" s="84"/>
      <c r="CY9" s="84"/>
      <c r="CZ9" s="106"/>
      <c r="DA9" s="81"/>
      <c r="DB9" s="81"/>
      <c r="DC9" s="84"/>
      <c r="DD9" s="84"/>
      <c r="DE9" s="106"/>
      <c r="DF9" s="81"/>
      <c r="DG9" s="81"/>
      <c r="DH9" s="84"/>
      <c r="DI9" s="84"/>
      <c r="DJ9" s="106"/>
      <c r="DK9" s="81"/>
      <c r="DL9" s="81"/>
      <c r="DM9" s="84"/>
      <c r="DN9" s="84"/>
      <c r="DO9" s="106"/>
      <c r="DP9" s="81"/>
      <c r="DQ9" s="81"/>
      <c r="DR9" s="84"/>
      <c r="DS9" s="84"/>
      <c r="DT9" s="106"/>
      <c r="DU9" s="81"/>
      <c r="DV9" s="81"/>
      <c r="DW9" s="84"/>
      <c r="DX9" s="84"/>
      <c r="DY9" s="106"/>
      <c r="DZ9" s="81"/>
      <c r="EA9" s="81"/>
      <c r="EB9" s="84"/>
      <c r="EC9" s="84"/>
      <c r="ED9" s="106"/>
      <c r="EE9" s="81"/>
      <c r="EF9" s="81"/>
      <c r="EG9" s="84"/>
      <c r="EH9" s="84"/>
      <c r="EI9" s="106"/>
      <c r="EJ9" s="81"/>
      <c r="EK9" s="81"/>
      <c r="EL9" s="84"/>
      <c r="EM9" s="84"/>
      <c r="EN9" s="106"/>
      <c r="EO9" s="81"/>
      <c r="EP9" s="81"/>
      <c r="EQ9" s="84"/>
      <c r="ER9" s="84"/>
      <c r="ES9" s="106"/>
      <c r="ET9" s="81"/>
      <c r="EU9" s="81"/>
      <c r="EV9" s="84"/>
      <c r="EW9" s="84"/>
      <c r="EX9" s="106"/>
      <c r="EY9" s="81"/>
      <c r="EZ9" s="81"/>
      <c r="FA9" s="84"/>
    </row>
    <row r="10" spans="1:158" ht="24" customHeight="1">
      <c r="A10" s="259">
        <v>2</v>
      </c>
      <c r="B10" s="277" t="s">
        <v>703</v>
      </c>
      <c r="C10" s="134" t="s">
        <v>699</v>
      </c>
      <c r="D10" s="162"/>
      <c r="E10" s="74"/>
      <c r="F10" s="74"/>
      <c r="G10" s="80"/>
      <c r="H10" s="134" t="s">
        <v>699</v>
      </c>
      <c r="I10" s="162"/>
      <c r="J10" s="74"/>
      <c r="K10" s="74"/>
      <c r="L10" s="80"/>
      <c r="M10" s="134" t="s">
        <v>699</v>
      </c>
      <c r="N10" s="162"/>
      <c r="O10" s="74"/>
      <c r="P10" s="74"/>
      <c r="Q10" s="80"/>
      <c r="R10" s="134" t="s">
        <v>699</v>
      </c>
      <c r="S10" s="162"/>
      <c r="T10" s="74"/>
      <c r="U10" s="74"/>
      <c r="V10" s="80"/>
      <c r="W10" s="134" t="s">
        <v>699</v>
      </c>
      <c r="X10" s="162"/>
      <c r="Y10" s="74"/>
      <c r="Z10" s="74"/>
      <c r="AA10" s="80"/>
      <c r="AB10" s="134" t="s">
        <v>699</v>
      </c>
      <c r="AC10" s="162"/>
      <c r="AD10" s="74"/>
      <c r="AE10" s="74"/>
      <c r="AF10" s="80"/>
      <c r="AG10" s="134" t="s">
        <v>699</v>
      </c>
      <c r="AH10" s="162"/>
      <c r="AI10" s="74"/>
      <c r="AJ10" s="74"/>
      <c r="AK10" s="80"/>
      <c r="AL10" s="134" t="s">
        <v>699</v>
      </c>
      <c r="AM10" s="162"/>
      <c r="AN10" s="74"/>
      <c r="AO10" s="74"/>
      <c r="AP10" s="80"/>
      <c r="AQ10" s="134" t="s">
        <v>699</v>
      </c>
      <c r="AR10" s="162"/>
      <c r="AS10" s="74"/>
      <c r="AT10" s="74"/>
      <c r="AU10" s="80"/>
      <c r="AV10" s="134" t="s">
        <v>699</v>
      </c>
      <c r="AW10" s="162"/>
      <c r="AX10" s="74"/>
      <c r="AY10" s="74"/>
      <c r="AZ10" s="80"/>
      <c r="BA10" s="134" t="s">
        <v>699</v>
      </c>
      <c r="BB10" s="162"/>
      <c r="BC10" s="74"/>
      <c r="BD10" s="74"/>
      <c r="BE10" s="80"/>
      <c r="BF10" s="134" t="s">
        <v>699</v>
      </c>
      <c r="BG10" s="162"/>
      <c r="BH10" s="74"/>
      <c r="BI10" s="74"/>
      <c r="BJ10" s="80"/>
      <c r="BK10" s="134" t="s">
        <v>699</v>
      </c>
      <c r="BL10" s="162"/>
      <c r="BM10" s="74"/>
      <c r="BN10" s="74"/>
      <c r="BO10" s="80"/>
      <c r="BP10" s="134" t="s">
        <v>699</v>
      </c>
      <c r="BQ10" s="162"/>
      <c r="BR10" s="74"/>
      <c r="BS10" s="74"/>
      <c r="BT10" s="80"/>
      <c r="BU10" s="134" t="s">
        <v>699</v>
      </c>
      <c r="BV10" s="162"/>
      <c r="BW10" s="74"/>
      <c r="BX10" s="74"/>
      <c r="BY10" s="80"/>
      <c r="BZ10" s="134" t="s">
        <v>699</v>
      </c>
      <c r="CA10" s="162"/>
      <c r="CB10" s="74"/>
      <c r="CC10" s="74"/>
      <c r="CD10" s="80"/>
      <c r="CE10" s="134" t="s">
        <v>699</v>
      </c>
      <c r="CF10" s="162"/>
      <c r="CG10" s="74"/>
      <c r="CH10" s="74"/>
      <c r="CI10" s="80"/>
      <c r="CJ10" s="134" t="s">
        <v>699</v>
      </c>
      <c r="CK10" s="162"/>
      <c r="CL10" s="74"/>
      <c r="CM10" s="74"/>
      <c r="CN10" s="80"/>
      <c r="CO10" s="134" t="s">
        <v>699</v>
      </c>
      <c r="CP10" s="162"/>
      <c r="CQ10" s="74"/>
      <c r="CR10" s="74"/>
      <c r="CS10" s="80"/>
      <c r="CT10" s="134" t="s">
        <v>699</v>
      </c>
      <c r="CU10" s="162"/>
      <c r="CV10" s="74"/>
      <c r="CW10" s="74"/>
      <c r="CX10" s="80"/>
      <c r="CY10" s="134" t="s">
        <v>699</v>
      </c>
      <c r="CZ10" s="162"/>
      <c r="DA10" s="74"/>
      <c r="DB10" s="74"/>
      <c r="DC10" s="80"/>
      <c r="DD10" s="134" t="s">
        <v>699</v>
      </c>
      <c r="DE10" s="162"/>
      <c r="DF10" s="74"/>
      <c r="DG10" s="74"/>
      <c r="DH10" s="80"/>
      <c r="DI10" s="134" t="s">
        <v>699</v>
      </c>
      <c r="DJ10" s="162"/>
      <c r="DK10" s="74"/>
      <c r="DL10" s="74"/>
      <c r="DM10" s="80"/>
      <c r="DN10" s="134" t="s">
        <v>699</v>
      </c>
      <c r="DO10" s="162"/>
      <c r="DP10" s="74"/>
      <c r="DQ10" s="74"/>
      <c r="DR10" s="80"/>
      <c r="DS10" s="134" t="s">
        <v>699</v>
      </c>
      <c r="DT10" s="162"/>
      <c r="DU10" s="74"/>
      <c r="DV10" s="74"/>
      <c r="DW10" s="80"/>
      <c r="DX10" s="134" t="s">
        <v>699</v>
      </c>
      <c r="DY10" s="162"/>
      <c r="DZ10" s="74"/>
      <c r="EA10" s="74"/>
      <c r="EB10" s="80"/>
      <c r="EC10" s="134" t="s">
        <v>699</v>
      </c>
      <c r="ED10" s="162"/>
      <c r="EE10" s="74"/>
      <c r="EF10" s="74"/>
      <c r="EG10" s="80"/>
      <c r="EH10" s="134" t="s">
        <v>699</v>
      </c>
      <c r="EI10" s="162"/>
      <c r="EJ10" s="74"/>
      <c r="EK10" s="74"/>
      <c r="EL10" s="80"/>
      <c r="EM10" s="134" t="s">
        <v>699</v>
      </c>
      <c r="EN10" s="162"/>
      <c r="EO10" s="74"/>
      <c r="EP10" s="74"/>
      <c r="EQ10" s="80"/>
      <c r="ER10" s="134" t="s">
        <v>699</v>
      </c>
      <c r="ES10" s="162"/>
      <c r="ET10" s="74"/>
      <c r="EU10" s="74"/>
      <c r="EV10" s="80"/>
      <c r="EW10" s="134" t="s">
        <v>699</v>
      </c>
      <c r="EX10" s="162"/>
      <c r="EY10" s="74"/>
      <c r="EZ10" s="74"/>
      <c r="FA10" s="80"/>
    </row>
    <row r="11" spans="1:158" ht="24" customHeight="1" thickBot="1">
      <c r="A11" s="261"/>
      <c r="B11" s="262" t="s">
        <v>43</v>
      </c>
      <c r="C11" s="84"/>
      <c r="D11" s="106"/>
      <c r="E11" s="81"/>
      <c r="F11" s="81"/>
      <c r="G11" s="84"/>
      <c r="H11" s="84"/>
      <c r="I11" s="106"/>
      <c r="J11" s="81"/>
      <c r="K11" s="81"/>
      <c r="L11" s="84"/>
      <c r="M11" s="84"/>
      <c r="N11" s="106"/>
      <c r="O11" s="81"/>
      <c r="P11" s="81"/>
      <c r="Q11" s="84"/>
      <c r="R11" s="84"/>
      <c r="S11" s="106"/>
      <c r="T11" s="81"/>
      <c r="U11" s="81"/>
      <c r="V11" s="84"/>
      <c r="W11" s="84"/>
      <c r="X11" s="106"/>
      <c r="Y11" s="81"/>
      <c r="Z11" s="81"/>
      <c r="AA11" s="84"/>
      <c r="AB11" s="84"/>
      <c r="AC11" s="106"/>
      <c r="AD11" s="81"/>
      <c r="AE11" s="81"/>
      <c r="AF11" s="84"/>
      <c r="AG11" s="84"/>
      <c r="AH11" s="106"/>
      <c r="AI11" s="81"/>
      <c r="AJ11" s="81"/>
      <c r="AK11" s="84"/>
      <c r="AL11" s="84"/>
      <c r="AM11" s="106"/>
      <c r="AN11" s="81"/>
      <c r="AO11" s="81"/>
      <c r="AP11" s="84"/>
      <c r="AQ11" s="84"/>
      <c r="AR11" s="106"/>
      <c r="AS11" s="81"/>
      <c r="AT11" s="81"/>
      <c r="AU11" s="84"/>
      <c r="AV11" s="84"/>
      <c r="AW11" s="106"/>
      <c r="AX11" s="81"/>
      <c r="AY11" s="81"/>
      <c r="AZ11" s="84"/>
      <c r="BA11" s="84"/>
      <c r="BB11" s="106"/>
      <c r="BC11" s="81"/>
      <c r="BD11" s="81"/>
      <c r="BE11" s="84"/>
      <c r="BF11" s="84"/>
      <c r="BG11" s="106"/>
      <c r="BH11" s="81"/>
      <c r="BI11" s="81"/>
      <c r="BJ11" s="84"/>
      <c r="BK11" s="84"/>
      <c r="BL11" s="106"/>
      <c r="BM11" s="81"/>
      <c r="BN11" s="81"/>
      <c r="BO11" s="84"/>
      <c r="BP11" s="84"/>
      <c r="BQ11" s="106"/>
      <c r="BR11" s="81"/>
      <c r="BS11" s="81"/>
      <c r="BT11" s="84"/>
      <c r="BU11" s="84"/>
      <c r="BV11" s="106"/>
      <c r="BW11" s="81"/>
      <c r="BX11" s="81"/>
      <c r="BY11" s="84"/>
      <c r="BZ11" s="84"/>
      <c r="CA11" s="106"/>
      <c r="CB11" s="81"/>
      <c r="CC11" s="81"/>
      <c r="CD11" s="84"/>
      <c r="CE11" s="84"/>
      <c r="CF11" s="106"/>
      <c r="CG11" s="81"/>
      <c r="CH11" s="81"/>
      <c r="CI11" s="84"/>
      <c r="CJ11" s="84"/>
      <c r="CK11" s="106"/>
      <c r="CL11" s="81"/>
      <c r="CM11" s="81"/>
      <c r="CN11" s="84"/>
      <c r="CO11" s="84"/>
      <c r="CP11" s="106"/>
      <c r="CQ11" s="81"/>
      <c r="CR11" s="81"/>
      <c r="CS11" s="84"/>
      <c r="CT11" s="84"/>
      <c r="CU11" s="106"/>
      <c r="CV11" s="81"/>
      <c r="CW11" s="81"/>
      <c r="CX11" s="84"/>
      <c r="CY11" s="84"/>
      <c r="CZ11" s="106"/>
      <c r="DA11" s="81"/>
      <c r="DB11" s="81"/>
      <c r="DC11" s="84"/>
      <c r="DD11" s="84"/>
      <c r="DE11" s="106"/>
      <c r="DF11" s="81"/>
      <c r="DG11" s="81"/>
      <c r="DH11" s="84"/>
      <c r="DI11" s="84"/>
      <c r="DJ11" s="106"/>
      <c r="DK11" s="81"/>
      <c r="DL11" s="81"/>
      <c r="DM11" s="84"/>
      <c r="DN11" s="84"/>
      <c r="DO11" s="106"/>
      <c r="DP11" s="81"/>
      <c r="DQ11" s="81"/>
      <c r="DR11" s="84"/>
      <c r="DS11" s="84"/>
      <c r="DT11" s="106"/>
      <c r="DU11" s="81"/>
      <c r="DV11" s="81"/>
      <c r="DW11" s="84"/>
      <c r="DX11" s="84"/>
      <c r="DY11" s="106"/>
      <c r="DZ11" s="81"/>
      <c r="EA11" s="81"/>
      <c r="EB11" s="84"/>
      <c r="EC11" s="84"/>
      <c r="ED11" s="106"/>
      <c r="EE11" s="81"/>
      <c r="EF11" s="81"/>
      <c r="EG11" s="84"/>
      <c r="EH11" s="84"/>
      <c r="EI11" s="106"/>
      <c r="EJ11" s="81"/>
      <c r="EK11" s="81"/>
      <c r="EL11" s="84"/>
      <c r="EM11" s="84"/>
      <c r="EN11" s="106"/>
      <c r="EO11" s="81"/>
      <c r="EP11" s="81"/>
      <c r="EQ11" s="84"/>
      <c r="ER11" s="84"/>
      <c r="ES11" s="106"/>
      <c r="ET11" s="81"/>
      <c r="EU11" s="81"/>
      <c r="EV11" s="84"/>
      <c r="EW11" s="84"/>
      <c r="EX11" s="106"/>
      <c r="EY11" s="81"/>
      <c r="EZ11" s="81"/>
      <c r="FA11" s="84"/>
    </row>
  </sheetData>
  <mergeCells count="33">
    <mergeCell ref="EM3:EQ3"/>
    <mergeCell ref="ER3:EV3"/>
    <mergeCell ref="EW3:FA3"/>
    <mergeCell ref="DI3:DM3"/>
    <mergeCell ref="DN3:DR3"/>
    <mergeCell ref="DS3:DW3"/>
    <mergeCell ref="DX3:EB3"/>
    <mergeCell ref="EC3:EG3"/>
    <mergeCell ref="EH3:EL3"/>
    <mergeCell ref="DD3:DH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CY3:DC3"/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8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B11"/>
  <sheetViews>
    <sheetView workbookViewId="0">
      <selection activeCell="G14" sqref="G14"/>
    </sheetView>
  </sheetViews>
  <sheetFormatPr defaultColWidth="9.125" defaultRowHeight="21"/>
  <cols>
    <col min="1" max="1" width="7.375" style="119" customWidth="1"/>
    <col min="2" max="2" width="12.25" style="119" bestFit="1" customWidth="1"/>
    <col min="3" max="3" width="7.75" style="119" bestFit="1" customWidth="1"/>
    <col min="4" max="4" width="9.875" style="119" bestFit="1" customWidth="1"/>
    <col min="5" max="5" width="9.625" style="119" bestFit="1" customWidth="1"/>
    <col min="6" max="6" width="15" style="119" bestFit="1" customWidth="1"/>
    <col min="7" max="7" width="10.75" style="119" bestFit="1" customWidth="1"/>
    <col min="8" max="8" width="7.75" style="119" customWidth="1"/>
    <col min="9" max="9" width="9.875" style="119" customWidth="1"/>
    <col min="10" max="10" width="9.625" style="119" customWidth="1"/>
    <col min="11" max="11" width="15" style="119" customWidth="1"/>
    <col min="12" max="12" width="10.75" style="119" customWidth="1"/>
    <col min="13" max="13" width="7.75" style="119" customWidth="1"/>
    <col min="14" max="14" width="9.875" style="119" customWidth="1"/>
    <col min="15" max="15" width="9.625" style="119" customWidth="1"/>
    <col min="16" max="16" width="15" style="119" customWidth="1"/>
    <col min="17" max="17" width="10.75" style="119" customWidth="1"/>
    <col min="18" max="18" width="7.75" style="119" customWidth="1"/>
    <col min="19" max="19" width="9.875" style="119" customWidth="1"/>
    <col min="20" max="20" width="9.625" style="119" customWidth="1"/>
    <col min="21" max="21" width="15" style="119" customWidth="1"/>
    <col min="22" max="22" width="10.75" style="119" customWidth="1"/>
    <col min="23" max="23" width="7.75" style="119" customWidth="1"/>
    <col min="24" max="24" width="9.875" style="119" customWidth="1"/>
    <col min="25" max="25" width="9.625" style="119" customWidth="1"/>
    <col min="26" max="26" width="15" style="119" customWidth="1"/>
    <col min="27" max="27" width="10.75" style="119" customWidth="1"/>
    <col min="28" max="28" width="7.75" style="119" customWidth="1"/>
    <col min="29" max="29" width="9.875" style="119" customWidth="1"/>
    <col min="30" max="30" width="9.625" style="119" customWidth="1"/>
    <col min="31" max="31" width="15" style="119" customWidth="1"/>
    <col min="32" max="32" width="10.75" style="119" customWidth="1"/>
    <col min="33" max="33" width="7.75" style="119" customWidth="1"/>
    <col min="34" max="34" width="9.875" style="119" customWidth="1"/>
    <col min="35" max="35" width="9.625" style="119" customWidth="1"/>
    <col min="36" max="36" width="15" style="119" customWidth="1"/>
    <col min="37" max="37" width="10.75" style="119" customWidth="1"/>
    <col min="38" max="38" width="7.75" style="119" customWidth="1"/>
    <col min="39" max="39" width="9.875" style="119" customWidth="1"/>
    <col min="40" max="40" width="9.625" style="119" customWidth="1"/>
    <col min="41" max="41" width="15" style="119" customWidth="1"/>
    <col min="42" max="42" width="10.75" style="119" customWidth="1"/>
    <col min="43" max="43" width="7.75" style="119" customWidth="1"/>
    <col min="44" max="44" width="9.875" style="119" customWidth="1"/>
    <col min="45" max="45" width="9.625" style="119" customWidth="1"/>
    <col min="46" max="46" width="15" style="119" customWidth="1"/>
    <col min="47" max="47" width="10.75" style="119" customWidth="1"/>
    <col min="48" max="48" width="7.75" style="119" customWidth="1"/>
    <col min="49" max="49" width="9.875" style="119" customWidth="1"/>
    <col min="50" max="50" width="9.625" style="119" customWidth="1"/>
    <col min="51" max="51" width="15" style="119" customWidth="1"/>
    <col min="52" max="52" width="10.75" style="119" customWidth="1"/>
    <col min="53" max="53" width="7.75" style="119" customWidth="1"/>
    <col min="54" max="54" width="9.875" style="119" customWidth="1"/>
    <col min="55" max="55" width="9.625" style="119" customWidth="1"/>
    <col min="56" max="56" width="15" style="119" customWidth="1"/>
    <col min="57" max="57" width="10.75" style="119" customWidth="1"/>
    <col min="58" max="58" width="7.75" style="119" customWidth="1"/>
    <col min="59" max="59" width="9.875" style="119" customWidth="1"/>
    <col min="60" max="60" width="9.625" style="119" customWidth="1"/>
    <col min="61" max="61" width="15" style="119" customWidth="1"/>
    <col min="62" max="62" width="10.75" style="119" customWidth="1"/>
    <col min="63" max="63" width="7.75" style="119" customWidth="1"/>
    <col min="64" max="64" width="9.875" style="119" customWidth="1"/>
    <col min="65" max="65" width="9.625" style="119" customWidth="1"/>
    <col min="66" max="66" width="15" style="119" customWidth="1"/>
    <col min="67" max="67" width="10.75" style="119" customWidth="1"/>
    <col min="68" max="68" width="7.75" style="119" customWidth="1"/>
    <col min="69" max="69" width="9.875" style="119" customWidth="1"/>
    <col min="70" max="70" width="9.625" style="119" customWidth="1"/>
    <col min="71" max="71" width="15" style="119" customWidth="1"/>
    <col min="72" max="72" width="10.75" style="119" customWidth="1"/>
    <col min="73" max="73" width="7.75" style="119" customWidth="1"/>
    <col min="74" max="74" width="9.875" style="119" customWidth="1"/>
    <col min="75" max="75" width="9.625" style="119" customWidth="1"/>
    <col min="76" max="76" width="15" style="119" customWidth="1"/>
    <col min="77" max="77" width="10.75" style="119" customWidth="1"/>
    <col min="78" max="78" width="7.75" style="119" customWidth="1"/>
    <col min="79" max="79" width="9.875" style="119" customWidth="1"/>
    <col min="80" max="80" width="9.625" style="119" customWidth="1"/>
    <col min="81" max="81" width="15" style="119" customWidth="1"/>
    <col min="82" max="82" width="10.75" style="119" customWidth="1"/>
    <col min="83" max="83" width="7.75" style="119" customWidth="1"/>
    <col min="84" max="84" width="9.875" style="119" customWidth="1"/>
    <col min="85" max="85" width="9.625" style="119" customWidth="1"/>
    <col min="86" max="86" width="15" style="119" customWidth="1"/>
    <col min="87" max="87" width="10.75" style="119" customWidth="1"/>
    <col min="88" max="88" width="7.75" style="119" customWidth="1"/>
    <col min="89" max="89" width="9.875" style="119" customWidth="1"/>
    <col min="90" max="90" width="9.625" style="119" customWidth="1"/>
    <col min="91" max="91" width="15" style="119" customWidth="1"/>
    <col min="92" max="92" width="10.75" style="119" customWidth="1"/>
    <col min="93" max="93" width="7.75" style="119" customWidth="1"/>
    <col min="94" max="94" width="9.875" style="119" customWidth="1"/>
    <col min="95" max="95" width="9.625" style="119" customWidth="1"/>
    <col min="96" max="96" width="15" style="119" customWidth="1"/>
    <col min="97" max="97" width="10.75" style="119" customWidth="1"/>
    <col min="98" max="98" width="7.75" style="119" customWidth="1"/>
    <col min="99" max="99" width="9.875" style="119" customWidth="1"/>
    <col min="100" max="100" width="9.625" style="119" customWidth="1"/>
    <col min="101" max="101" width="15" style="119" customWidth="1"/>
    <col min="102" max="102" width="10.75" style="119" customWidth="1"/>
    <col min="103" max="103" width="7.75" style="119" customWidth="1"/>
    <col min="104" max="104" width="9.875" style="119" customWidth="1"/>
    <col min="105" max="105" width="9.625" style="119" customWidth="1"/>
    <col min="106" max="106" width="15" style="119" customWidth="1"/>
    <col min="107" max="107" width="10.75" style="119" customWidth="1"/>
    <col min="108" max="108" width="7.75" style="119" customWidth="1"/>
    <col min="109" max="109" width="9.875" style="119" customWidth="1"/>
    <col min="110" max="110" width="9.625" style="119" customWidth="1"/>
    <col min="111" max="111" width="15" style="119" customWidth="1"/>
    <col min="112" max="112" width="10.75" style="119" customWidth="1"/>
    <col min="113" max="113" width="7.75" style="119" customWidth="1"/>
    <col min="114" max="114" width="9.875" style="119" customWidth="1"/>
    <col min="115" max="115" width="9.625" style="119" customWidth="1"/>
    <col min="116" max="116" width="15" style="119" customWidth="1"/>
    <col min="117" max="117" width="10.75" style="119" customWidth="1"/>
    <col min="118" max="118" width="7.75" style="119" customWidth="1"/>
    <col min="119" max="119" width="9.875" style="119" customWidth="1"/>
    <col min="120" max="120" width="9.625" style="119" customWidth="1"/>
    <col min="121" max="121" width="15" style="119" customWidth="1"/>
    <col min="122" max="122" width="10.75" style="119" customWidth="1"/>
    <col min="123" max="123" width="7.75" style="119" customWidth="1"/>
    <col min="124" max="124" width="9.875" style="119" customWidth="1"/>
    <col min="125" max="125" width="9.625" style="119" customWidth="1"/>
    <col min="126" max="126" width="15" style="119" customWidth="1"/>
    <col min="127" max="127" width="10.75" style="119" customWidth="1"/>
    <col min="128" max="128" width="7.75" style="119" customWidth="1"/>
    <col min="129" max="129" width="9.875" style="119" customWidth="1"/>
    <col min="130" max="130" width="9.625" style="119" customWidth="1"/>
    <col min="131" max="131" width="15" style="119" customWidth="1"/>
    <col min="132" max="132" width="10.75" style="119" customWidth="1"/>
    <col min="133" max="133" width="7.75" style="119" customWidth="1"/>
    <col min="134" max="134" width="9.875" style="119" customWidth="1"/>
    <col min="135" max="135" width="9.625" style="119" customWidth="1"/>
    <col min="136" max="136" width="15" style="119" customWidth="1"/>
    <col min="137" max="137" width="10.75" style="119" customWidth="1"/>
    <col min="138" max="138" width="7.75" style="119" customWidth="1"/>
    <col min="139" max="139" width="9.875" style="119" customWidth="1"/>
    <col min="140" max="140" width="9.625" style="119" customWidth="1"/>
    <col min="141" max="141" width="15" style="119" customWidth="1"/>
    <col min="142" max="142" width="10.75" style="119" customWidth="1"/>
    <col min="143" max="143" width="7.75" style="119" customWidth="1"/>
    <col min="144" max="144" width="9.875" style="119" customWidth="1"/>
    <col min="145" max="145" width="9.625" style="119" customWidth="1"/>
    <col min="146" max="146" width="15" style="119" customWidth="1"/>
    <col min="147" max="147" width="10.75" style="119" customWidth="1"/>
    <col min="148" max="148" width="7.75" style="119" bestFit="1" customWidth="1"/>
    <col min="149" max="149" width="9.875" style="119" bestFit="1" customWidth="1"/>
    <col min="150" max="150" width="9.625" style="119" bestFit="1" customWidth="1"/>
    <col min="151" max="151" width="15" style="119" bestFit="1" customWidth="1"/>
    <col min="152" max="152" width="10.75" style="119" bestFit="1" customWidth="1"/>
    <col min="153" max="153" width="7.75" style="119" bestFit="1" customWidth="1"/>
    <col min="154" max="154" width="9.875" style="119" bestFit="1" customWidth="1"/>
    <col min="155" max="155" width="9.625" style="119" bestFit="1" customWidth="1"/>
    <col min="156" max="156" width="15" style="119" bestFit="1" customWidth="1"/>
    <col min="157" max="157" width="10.75" style="119" bestFit="1" customWidth="1"/>
    <col min="158" max="16384" width="9.125" style="119"/>
  </cols>
  <sheetData>
    <row r="1" spans="1:158" s="172" customFormat="1">
      <c r="A1" s="172" t="s">
        <v>708</v>
      </c>
    </row>
    <row r="3" spans="1:158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0"/>
      <c r="FB3" s="446"/>
    </row>
    <row r="4" spans="1:158">
      <c r="A4" s="469"/>
      <c r="B4" s="469"/>
      <c r="C4" s="73" t="s">
        <v>694</v>
      </c>
      <c r="D4" s="443" t="s">
        <v>695</v>
      </c>
      <c r="E4" s="164" t="s">
        <v>696</v>
      </c>
      <c r="F4" s="443" t="s">
        <v>697</v>
      </c>
      <c r="G4" s="72" t="s">
        <v>698</v>
      </c>
      <c r="H4" s="73" t="s">
        <v>694</v>
      </c>
      <c r="I4" s="443" t="s">
        <v>695</v>
      </c>
      <c r="J4" s="164" t="s">
        <v>696</v>
      </c>
      <c r="K4" s="443" t="s">
        <v>697</v>
      </c>
      <c r="L4" s="72" t="s">
        <v>698</v>
      </c>
      <c r="M4" s="73" t="s">
        <v>694</v>
      </c>
      <c r="N4" s="443" t="s">
        <v>695</v>
      </c>
      <c r="O4" s="164" t="s">
        <v>696</v>
      </c>
      <c r="P4" s="443" t="s">
        <v>697</v>
      </c>
      <c r="Q4" s="72" t="s">
        <v>698</v>
      </c>
      <c r="R4" s="73" t="s">
        <v>694</v>
      </c>
      <c r="S4" s="443" t="s">
        <v>695</v>
      </c>
      <c r="T4" s="164" t="s">
        <v>696</v>
      </c>
      <c r="U4" s="443" t="s">
        <v>697</v>
      </c>
      <c r="V4" s="72" t="s">
        <v>698</v>
      </c>
      <c r="W4" s="73" t="s">
        <v>694</v>
      </c>
      <c r="X4" s="443" t="s">
        <v>695</v>
      </c>
      <c r="Y4" s="164" t="s">
        <v>696</v>
      </c>
      <c r="Z4" s="443" t="s">
        <v>697</v>
      </c>
      <c r="AA4" s="72" t="s">
        <v>698</v>
      </c>
      <c r="AB4" s="73" t="s">
        <v>694</v>
      </c>
      <c r="AC4" s="443" t="s">
        <v>695</v>
      </c>
      <c r="AD4" s="164" t="s">
        <v>696</v>
      </c>
      <c r="AE4" s="443" t="s">
        <v>697</v>
      </c>
      <c r="AF4" s="72" t="s">
        <v>698</v>
      </c>
      <c r="AG4" s="73" t="s">
        <v>694</v>
      </c>
      <c r="AH4" s="443" t="s">
        <v>695</v>
      </c>
      <c r="AI4" s="164" t="s">
        <v>696</v>
      </c>
      <c r="AJ4" s="443" t="s">
        <v>697</v>
      </c>
      <c r="AK4" s="72" t="s">
        <v>698</v>
      </c>
      <c r="AL4" s="73" t="s">
        <v>694</v>
      </c>
      <c r="AM4" s="443" t="s">
        <v>695</v>
      </c>
      <c r="AN4" s="164" t="s">
        <v>696</v>
      </c>
      <c r="AO4" s="443" t="s">
        <v>697</v>
      </c>
      <c r="AP4" s="72" t="s">
        <v>698</v>
      </c>
      <c r="AQ4" s="73" t="s">
        <v>694</v>
      </c>
      <c r="AR4" s="443" t="s">
        <v>695</v>
      </c>
      <c r="AS4" s="164" t="s">
        <v>696</v>
      </c>
      <c r="AT4" s="443" t="s">
        <v>697</v>
      </c>
      <c r="AU4" s="72" t="s">
        <v>698</v>
      </c>
      <c r="AV4" s="73" t="s">
        <v>694</v>
      </c>
      <c r="AW4" s="443" t="s">
        <v>695</v>
      </c>
      <c r="AX4" s="164" t="s">
        <v>696</v>
      </c>
      <c r="AY4" s="443" t="s">
        <v>697</v>
      </c>
      <c r="AZ4" s="72" t="s">
        <v>698</v>
      </c>
      <c r="BA4" s="73" t="s">
        <v>694</v>
      </c>
      <c r="BB4" s="443" t="s">
        <v>695</v>
      </c>
      <c r="BC4" s="164" t="s">
        <v>696</v>
      </c>
      <c r="BD4" s="443" t="s">
        <v>697</v>
      </c>
      <c r="BE4" s="72" t="s">
        <v>698</v>
      </c>
      <c r="BF4" s="73" t="s">
        <v>694</v>
      </c>
      <c r="BG4" s="443" t="s">
        <v>695</v>
      </c>
      <c r="BH4" s="164" t="s">
        <v>696</v>
      </c>
      <c r="BI4" s="443" t="s">
        <v>697</v>
      </c>
      <c r="BJ4" s="72" t="s">
        <v>698</v>
      </c>
      <c r="BK4" s="73" t="s">
        <v>694</v>
      </c>
      <c r="BL4" s="443" t="s">
        <v>695</v>
      </c>
      <c r="BM4" s="164" t="s">
        <v>696</v>
      </c>
      <c r="BN4" s="443" t="s">
        <v>697</v>
      </c>
      <c r="BO4" s="72" t="s">
        <v>698</v>
      </c>
      <c r="BP4" s="73" t="s">
        <v>694</v>
      </c>
      <c r="BQ4" s="443" t="s">
        <v>695</v>
      </c>
      <c r="BR4" s="164" t="s">
        <v>696</v>
      </c>
      <c r="BS4" s="443" t="s">
        <v>697</v>
      </c>
      <c r="BT4" s="72" t="s">
        <v>698</v>
      </c>
      <c r="BU4" s="73" t="s">
        <v>694</v>
      </c>
      <c r="BV4" s="443" t="s">
        <v>695</v>
      </c>
      <c r="BW4" s="164" t="s">
        <v>696</v>
      </c>
      <c r="BX4" s="443" t="s">
        <v>697</v>
      </c>
      <c r="BY4" s="72" t="s">
        <v>698</v>
      </c>
      <c r="BZ4" s="73" t="s">
        <v>694</v>
      </c>
      <c r="CA4" s="443" t="s">
        <v>695</v>
      </c>
      <c r="CB4" s="164" t="s">
        <v>696</v>
      </c>
      <c r="CC4" s="443" t="s">
        <v>697</v>
      </c>
      <c r="CD4" s="72" t="s">
        <v>698</v>
      </c>
      <c r="CE4" s="73" t="s">
        <v>694</v>
      </c>
      <c r="CF4" s="443" t="s">
        <v>695</v>
      </c>
      <c r="CG4" s="164" t="s">
        <v>696</v>
      </c>
      <c r="CH4" s="443" t="s">
        <v>697</v>
      </c>
      <c r="CI4" s="72" t="s">
        <v>698</v>
      </c>
      <c r="CJ4" s="73" t="s">
        <v>694</v>
      </c>
      <c r="CK4" s="443" t="s">
        <v>695</v>
      </c>
      <c r="CL4" s="164" t="s">
        <v>696</v>
      </c>
      <c r="CM4" s="443" t="s">
        <v>697</v>
      </c>
      <c r="CN4" s="72" t="s">
        <v>698</v>
      </c>
      <c r="CO4" s="73" t="s">
        <v>694</v>
      </c>
      <c r="CP4" s="443" t="s">
        <v>695</v>
      </c>
      <c r="CQ4" s="164" t="s">
        <v>696</v>
      </c>
      <c r="CR4" s="443" t="s">
        <v>697</v>
      </c>
      <c r="CS4" s="72" t="s">
        <v>698</v>
      </c>
      <c r="CT4" s="73" t="s">
        <v>694</v>
      </c>
      <c r="CU4" s="443" t="s">
        <v>695</v>
      </c>
      <c r="CV4" s="164" t="s">
        <v>696</v>
      </c>
      <c r="CW4" s="443" t="s">
        <v>697</v>
      </c>
      <c r="CX4" s="72" t="s">
        <v>698</v>
      </c>
      <c r="CY4" s="73" t="s">
        <v>694</v>
      </c>
      <c r="CZ4" s="443" t="s">
        <v>695</v>
      </c>
      <c r="DA4" s="164" t="s">
        <v>696</v>
      </c>
      <c r="DB4" s="443" t="s">
        <v>697</v>
      </c>
      <c r="DC4" s="72" t="s">
        <v>698</v>
      </c>
      <c r="DD4" s="73" t="s">
        <v>694</v>
      </c>
      <c r="DE4" s="443" t="s">
        <v>695</v>
      </c>
      <c r="DF4" s="164" t="s">
        <v>696</v>
      </c>
      <c r="DG4" s="443" t="s">
        <v>697</v>
      </c>
      <c r="DH4" s="72" t="s">
        <v>698</v>
      </c>
      <c r="DI4" s="73" t="s">
        <v>694</v>
      </c>
      <c r="DJ4" s="443" t="s">
        <v>695</v>
      </c>
      <c r="DK4" s="164" t="s">
        <v>696</v>
      </c>
      <c r="DL4" s="443" t="s">
        <v>697</v>
      </c>
      <c r="DM4" s="72" t="s">
        <v>698</v>
      </c>
      <c r="DN4" s="73" t="s">
        <v>694</v>
      </c>
      <c r="DO4" s="443" t="s">
        <v>695</v>
      </c>
      <c r="DP4" s="164" t="s">
        <v>696</v>
      </c>
      <c r="DQ4" s="443" t="s">
        <v>697</v>
      </c>
      <c r="DR4" s="72" t="s">
        <v>698</v>
      </c>
      <c r="DS4" s="73" t="s">
        <v>694</v>
      </c>
      <c r="DT4" s="443" t="s">
        <v>695</v>
      </c>
      <c r="DU4" s="164" t="s">
        <v>696</v>
      </c>
      <c r="DV4" s="443" t="s">
        <v>697</v>
      </c>
      <c r="DW4" s="72" t="s">
        <v>698</v>
      </c>
      <c r="DX4" s="73" t="s">
        <v>694</v>
      </c>
      <c r="DY4" s="443" t="s">
        <v>695</v>
      </c>
      <c r="DZ4" s="164" t="s">
        <v>696</v>
      </c>
      <c r="EA4" s="443" t="s">
        <v>697</v>
      </c>
      <c r="EB4" s="72" t="s">
        <v>698</v>
      </c>
      <c r="EC4" s="73" t="s">
        <v>694</v>
      </c>
      <c r="ED4" s="443" t="s">
        <v>695</v>
      </c>
      <c r="EE4" s="164" t="s">
        <v>696</v>
      </c>
      <c r="EF4" s="443" t="s">
        <v>697</v>
      </c>
      <c r="EG4" s="72" t="s">
        <v>698</v>
      </c>
      <c r="EH4" s="73" t="s">
        <v>694</v>
      </c>
      <c r="EI4" s="443" t="s">
        <v>695</v>
      </c>
      <c r="EJ4" s="164" t="s">
        <v>696</v>
      </c>
      <c r="EK4" s="443" t="s">
        <v>697</v>
      </c>
      <c r="EL4" s="72" t="s">
        <v>698</v>
      </c>
      <c r="EM4" s="73" t="s">
        <v>694</v>
      </c>
      <c r="EN4" s="443" t="s">
        <v>695</v>
      </c>
      <c r="EO4" s="164" t="s">
        <v>696</v>
      </c>
      <c r="EP4" s="443" t="s">
        <v>697</v>
      </c>
      <c r="EQ4" s="72" t="s">
        <v>698</v>
      </c>
      <c r="ER4" s="73" t="s">
        <v>694</v>
      </c>
      <c r="ES4" s="443" t="s">
        <v>695</v>
      </c>
      <c r="ET4" s="164" t="s">
        <v>696</v>
      </c>
      <c r="EU4" s="443" t="s">
        <v>697</v>
      </c>
      <c r="EV4" s="72" t="s">
        <v>698</v>
      </c>
      <c r="EW4" s="73" t="s">
        <v>694</v>
      </c>
      <c r="EX4" s="443" t="s">
        <v>695</v>
      </c>
      <c r="EY4" s="164" t="s">
        <v>696</v>
      </c>
      <c r="EZ4" s="443" t="s">
        <v>697</v>
      </c>
      <c r="FA4" s="72" t="s">
        <v>698</v>
      </c>
    </row>
    <row r="5" spans="1:158">
      <c r="A5" s="166" t="s">
        <v>691</v>
      </c>
      <c r="B5" s="132"/>
      <c r="C5" s="155"/>
      <c r="D5" s="215"/>
      <c r="E5" s="192"/>
      <c r="F5" s="192"/>
      <c r="G5" s="155"/>
      <c r="H5" s="155"/>
      <c r="I5" s="215"/>
      <c r="J5" s="192"/>
      <c r="K5" s="192"/>
      <c r="L5" s="155"/>
      <c r="M5" s="155"/>
      <c r="N5" s="215"/>
      <c r="O5" s="192"/>
      <c r="P5" s="192"/>
      <c r="Q5" s="155"/>
      <c r="R5" s="155"/>
      <c r="S5" s="215"/>
      <c r="T5" s="192"/>
      <c r="U5" s="192"/>
      <c r="V5" s="155"/>
      <c r="W5" s="155"/>
      <c r="X5" s="215"/>
      <c r="Y5" s="192"/>
      <c r="Z5" s="192"/>
      <c r="AA5" s="155"/>
      <c r="AB5" s="155"/>
      <c r="AC5" s="215"/>
      <c r="AD5" s="192"/>
      <c r="AE5" s="192"/>
      <c r="AF5" s="155"/>
      <c r="AG5" s="155"/>
      <c r="AH5" s="215"/>
      <c r="AI5" s="192"/>
      <c r="AJ5" s="192"/>
      <c r="AK5" s="155"/>
      <c r="AL5" s="155"/>
      <c r="AM5" s="215"/>
      <c r="AN5" s="192"/>
      <c r="AO5" s="192"/>
      <c r="AP5" s="155"/>
      <c r="AQ5" s="155"/>
      <c r="AR5" s="215"/>
      <c r="AS5" s="192"/>
      <c r="AT5" s="192"/>
      <c r="AU5" s="155"/>
      <c r="AV5" s="155"/>
      <c r="AW5" s="215"/>
      <c r="AX5" s="192"/>
      <c r="AY5" s="192"/>
      <c r="AZ5" s="155"/>
      <c r="BA5" s="155"/>
      <c r="BB5" s="215"/>
      <c r="BC5" s="192"/>
      <c r="BD5" s="192"/>
      <c r="BE5" s="155"/>
      <c r="BF5" s="155"/>
      <c r="BG5" s="215"/>
      <c r="BH5" s="192"/>
      <c r="BI5" s="192"/>
      <c r="BJ5" s="155"/>
      <c r="BK5" s="155"/>
      <c r="BL5" s="215"/>
      <c r="BM5" s="192"/>
      <c r="BN5" s="192"/>
      <c r="BO5" s="155"/>
      <c r="BP5" s="155"/>
      <c r="BQ5" s="215"/>
      <c r="BR5" s="192"/>
      <c r="BS5" s="192"/>
      <c r="BT5" s="155"/>
      <c r="BU5" s="155"/>
      <c r="BV5" s="215"/>
      <c r="BW5" s="192"/>
      <c r="BX5" s="192"/>
      <c r="BY5" s="155"/>
      <c r="BZ5" s="155"/>
      <c r="CA5" s="215"/>
      <c r="CB5" s="192"/>
      <c r="CC5" s="192"/>
      <c r="CD5" s="155"/>
      <c r="CE5" s="155"/>
      <c r="CF5" s="215"/>
      <c r="CG5" s="192"/>
      <c r="CH5" s="192"/>
      <c r="CI5" s="155"/>
      <c r="CJ5" s="155"/>
      <c r="CK5" s="215"/>
      <c r="CL5" s="192"/>
      <c r="CM5" s="192"/>
      <c r="CN5" s="155"/>
      <c r="CO5" s="155"/>
      <c r="CP5" s="215"/>
      <c r="CQ5" s="192"/>
      <c r="CR5" s="192"/>
      <c r="CS5" s="155"/>
      <c r="CT5" s="155"/>
      <c r="CU5" s="215"/>
      <c r="CV5" s="192"/>
      <c r="CW5" s="192"/>
      <c r="CX5" s="155"/>
      <c r="CY5" s="155"/>
      <c r="CZ5" s="215"/>
      <c r="DA5" s="192"/>
      <c r="DB5" s="192"/>
      <c r="DC5" s="155"/>
      <c r="DD5" s="155"/>
      <c r="DE5" s="215"/>
      <c r="DF5" s="192"/>
      <c r="DG5" s="192"/>
      <c r="DH5" s="155"/>
      <c r="DI5" s="155"/>
      <c r="DJ5" s="215"/>
      <c r="DK5" s="192"/>
      <c r="DL5" s="192"/>
      <c r="DM5" s="155"/>
      <c r="DN5" s="155"/>
      <c r="DO5" s="215"/>
      <c r="DP5" s="192"/>
      <c r="DQ5" s="192"/>
      <c r="DR5" s="155"/>
      <c r="DS5" s="155"/>
      <c r="DT5" s="215"/>
      <c r="DU5" s="192"/>
      <c r="DV5" s="192"/>
      <c r="DW5" s="155"/>
      <c r="DX5" s="155"/>
      <c r="DY5" s="215"/>
      <c r="DZ5" s="192"/>
      <c r="EA5" s="192"/>
      <c r="EB5" s="155"/>
      <c r="EC5" s="155"/>
      <c r="ED5" s="215"/>
      <c r="EE5" s="192"/>
      <c r="EF5" s="192"/>
      <c r="EG5" s="155"/>
      <c r="EH5" s="155"/>
      <c r="EI5" s="215"/>
      <c r="EJ5" s="192"/>
      <c r="EK5" s="192"/>
      <c r="EL5" s="155"/>
      <c r="EM5" s="155"/>
      <c r="EN5" s="215"/>
      <c r="EO5" s="192"/>
      <c r="EP5" s="192"/>
      <c r="EQ5" s="155"/>
      <c r="ER5" s="155"/>
      <c r="ES5" s="215"/>
      <c r="ET5" s="192"/>
      <c r="EU5" s="192"/>
      <c r="EV5" s="155"/>
      <c r="EW5" s="155"/>
      <c r="EX5" s="215"/>
      <c r="EY5" s="192"/>
      <c r="EZ5" s="192"/>
      <c r="FA5" s="155"/>
    </row>
    <row r="6" spans="1:158">
      <c r="A6" s="132"/>
      <c r="B6" s="132" t="s">
        <v>707</v>
      </c>
      <c r="C6" s="134" t="s">
        <v>699</v>
      </c>
      <c r="D6" s="141"/>
      <c r="E6" s="191"/>
      <c r="F6" s="191"/>
      <c r="G6" s="134"/>
      <c r="H6" s="134" t="s">
        <v>699</v>
      </c>
      <c r="I6" s="141"/>
      <c r="J6" s="191"/>
      <c r="K6" s="191"/>
      <c r="L6" s="134"/>
      <c r="M6" s="134" t="s">
        <v>699</v>
      </c>
      <c r="N6" s="141"/>
      <c r="O6" s="191"/>
      <c r="P6" s="191"/>
      <c r="Q6" s="134"/>
      <c r="R6" s="134" t="s">
        <v>699</v>
      </c>
      <c r="S6" s="141"/>
      <c r="T6" s="191"/>
      <c r="U6" s="191"/>
      <c r="V6" s="134"/>
      <c r="W6" s="134" t="s">
        <v>699</v>
      </c>
      <c r="X6" s="141"/>
      <c r="Y6" s="191"/>
      <c r="Z6" s="191"/>
      <c r="AA6" s="134"/>
      <c r="AB6" s="134" t="s">
        <v>699</v>
      </c>
      <c r="AC6" s="141"/>
      <c r="AD6" s="191"/>
      <c r="AE6" s="191"/>
      <c r="AF6" s="134"/>
      <c r="AG6" s="134" t="s">
        <v>699</v>
      </c>
      <c r="AH6" s="141"/>
      <c r="AI6" s="191"/>
      <c r="AJ6" s="191"/>
      <c r="AK6" s="134"/>
      <c r="AL6" s="134" t="s">
        <v>699</v>
      </c>
      <c r="AM6" s="141"/>
      <c r="AN6" s="191"/>
      <c r="AO6" s="191"/>
      <c r="AP6" s="134"/>
      <c r="AQ6" s="134" t="s">
        <v>699</v>
      </c>
      <c r="AR6" s="141"/>
      <c r="AS6" s="191"/>
      <c r="AT6" s="191"/>
      <c r="AU6" s="134"/>
      <c r="AV6" s="134" t="s">
        <v>699</v>
      </c>
      <c r="AW6" s="141"/>
      <c r="AX6" s="191"/>
      <c r="AY6" s="191"/>
      <c r="AZ6" s="134"/>
      <c r="BA6" s="134" t="s">
        <v>699</v>
      </c>
      <c r="BB6" s="141"/>
      <c r="BC6" s="191"/>
      <c r="BD6" s="191"/>
      <c r="BE6" s="134"/>
      <c r="BF6" s="134" t="s">
        <v>699</v>
      </c>
      <c r="BG6" s="141"/>
      <c r="BH6" s="191"/>
      <c r="BI6" s="191"/>
      <c r="BJ6" s="134"/>
      <c r="BK6" s="134" t="s">
        <v>699</v>
      </c>
      <c r="BL6" s="141"/>
      <c r="BM6" s="191"/>
      <c r="BN6" s="191"/>
      <c r="BO6" s="134"/>
      <c r="BP6" s="134" t="s">
        <v>699</v>
      </c>
      <c r="BQ6" s="141"/>
      <c r="BR6" s="191"/>
      <c r="BS6" s="191"/>
      <c r="BT6" s="134"/>
      <c r="BU6" s="134" t="s">
        <v>699</v>
      </c>
      <c r="BV6" s="141"/>
      <c r="BW6" s="191"/>
      <c r="BX6" s="191"/>
      <c r="BY6" s="134"/>
      <c r="BZ6" s="134" t="s">
        <v>699</v>
      </c>
      <c r="CA6" s="141"/>
      <c r="CB6" s="191"/>
      <c r="CC6" s="191"/>
      <c r="CD6" s="134"/>
      <c r="CE6" s="134" t="s">
        <v>699</v>
      </c>
      <c r="CF6" s="141"/>
      <c r="CG6" s="191"/>
      <c r="CH6" s="191"/>
      <c r="CI6" s="134"/>
      <c r="CJ6" s="134" t="s">
        <v>699</v>
      </c>
      <c r="CK6" s="141"/>
      <c r="CL6" s="191"/>
      <c r="CM6" s="191"/>
      <c r="CN6" s="134"/>
      <c r="CO6" s="134" t="s">
        <v>699</v>
      </c>
      <c r="CP6" s="141"/>
      <c r="CQ6" s="191"/>
      <c r="CR6" s="191"/>
      <c r="CS6" s="134"/>
      <c r="CT6" s="134" t="s">
        <v>699</v>
      </c>
      <c r="CU6" s="141"/>
      <c r="CV6" s="191"/>
      <c r="CW6" s="191"/>
      <c r="CX6" s="134"/>
      <c r="CY6" s="134" t="s">
        <v>699</v>
      </c>
      <c r="CZ6" s="141"/>
      <c r="DA6" s="191"/>
      <c r="DB6" s="191"/>
      <c r="DC6" s="134"/>
      <c r="DD6" s="134" t="s">
        <v>699</v>
      </c>
      <c r="DE6" s="141"/>
      <c r="DF6" s="191"/>
      <c r="DG6" s="191"/>
      <c r="DH6" s="134"/>
      <c r="DI6" s="134" t="s">
        <v>699</v>
      </c>
      <c r="DJ6" s="141"/>
      <c r="DK6" s="191"/>
      <c r="DL6" s="191"/>
      <c r="DM6" s="134"/>
      <c r="DN6" s="134" t="s">
        <v>699</v>
      </c>
      <c r="DO6" s="141"/>
      <c r="DP6" s="191"/>
      <c r="DQ6" s="191"/>
      <c r="DR6" s="134"/>
      <c r="DS6" s="134" t="s">
        <v>699</v>
      </c>
      <c r="DT6" s="141"/>
      <c r="DU6" s="191"/>
      <c r="DV6" s="191"/>
      <c r="DW6" s="134"/>
      <c r="DX6" s="134" t="s">
        <v>699</v>
      </c>
      <c r="DY6" s="141"/>
      <c r="DZ6" s="191"/>
      <c r="EA6" s="191"/>
      <c r="EB6" s="134"/>
      <c r="EC6" s="134" t="s">
        <v>699</v>
      </c>
      <c r="ED6" s="141"/>
      <c r="EE6" s="191"/>
      <c r="EF6" s="191"/>
      <c r="EG6" s="134"/>
      <c r="EH6" s="134" t="s">
        <v>699</v>
      </c>
      <c r="EI6" s="141"/>
      <c r="EJ6" s="191"/>
      <c r="EK6" s="191"/>
      <c r="EL6" s="134"/>
      <c r="EM6" s="134" t="s">
        <v>699</v>
      </c>
      <c r="EN6" s="141"/>
      <c r="EO6" s="191"/>
      <c r="EP6" s="191"/>
      <c r="EQ6" s="134"/>
      <c r="ER6" s="134" t="s">
        <v>699</v>
      </c>
      <c r="ES6" s="141"/>
      <c r="ET6" s="191"/>
      <c r="EU6" s="191"/>
      <c r="EV6" s="134"/>
      <c r="EW6" s="134" t="s">
        <v>699</v>
      </c>
      <c r="EX6" s="141"/>
      <c r="EY6" s="191"/>
      <c r="EZ6" s="191"/>
      <c r="FA6" s="134"/>
    </row>
    <row r="7" spans="1:158" ht="21.75" thickBot="1">
      <c r="A7" s="167"/>
      <c r="B7" s="157" t="s">
        <v>43</v>
      </c>
      <c r="C7" s="168"/>
      <c r="D7" s="157"/>
      <c r="E7" s="157"/>
      <c r="F7" s="157"/>
      <c r="G7" s="157"/>
      <c r="H7" s="168"/>
      <c r="I7" s="157"/>
      <c r="J7" s="157"/>
      <c r="K7" s="157"/>
      <c r="L7" s="157"/>
      <c r="M7" s="168"/>
      <c r="N7" s="157"/>
      <c r="O7" s="157"/>
      <c r="P7" s="157"/>
      <c r="Q7" s="157"/>
      <c r="R7" s="168"/>
      <c r="S7" s="157"/>
      <c r="T7" s="157"/>
      <c r="U7" s="157"/>
      <c r="V7" s="157"/>
      <c r="W7" s="168"/>
      <c r="X7" s="157"/>
      <c r="Y7" s="157"/>
      <c r="Z7" s="157"/>
      <c r="AA7" s="157"/>
      <c r="AB7" s="168"/>
      <c r="AC7" s="157"/>
      <c r="AD7" s="157"/>
      <c r="AE7" s="157"/>
      <c r="AF7" s="157"/>
      <c r="AG7" s="168"/>
      <c r="AH7" s="157"/>
      <c r="AI7" s="157"/>
      <c r="AJ7" s="157"/>
      <c r="AK7" s="157"/>
      <c r="AL7" s="168"/>
      <c r="AM7" s="157"/>
      <c r="AN7" s="157"/>
      <c r="AO7" s="157"/>
      <c r="AP7" s="157"/>
      <c r="AQ7" s="168"/>
      <c r="AR7" s="157"/>
      <c r="AS7" s="157"/>
      <c r="AT7" s="157"/>
      <c r="AU7" s="157"/>
      <c r="AV7" s="168"/>
      <c r="AW7" s="157"/>
      <c r="AX7" s="157"/>
      <c r="AY7" s="157"/>
      <c r="AZ7" s="157"/>
      <c r="BA7" s="168"/>
      <c r="BB7" s="157"/>
      <c r="BC7" s="157"/>
      <c r="BD7" s="157"/>
      <c r="BE7" s="157"/>
      <c r="BF7" s="168"/>
      <c r="BG7" s="157"/>
      <c r="BH7" s="157"/>
      <c r="BI7" s="157"/>
      <c r="BJ7" s="157"/>
      <c r="BK7" s="168"/>
      <c r="BL7" s="157"/>
      <c r="BM7" s="157"/>
      <c r="BN7" s="157"/>
      <c r="BO7" s="157"/>
      <c r="BP7" s="168"/>
      <c r="BQ7" s="157"/>
      <c r="BR7" s="157"/>
      <c r="BS7" s="157"/>
      <c r="BT7" s="157"/>
      <c r="BU7" s="168"/>
      <c r="BV7" s="157"/>
      <c r="BW7" s="157"/>
      <c r="BX7" s="157"/>
      <c r="BY7" s="157"/>
      <c r="BZ7" s="168"/>
      <c r="CA7" s="157"/>
      <c r="CB7" s="157"/>
      <c r="CC7" s="157"/>
      <c r="CD7" s="157"/>
      <c r="CE7" s="168"/>
      <c r="CF7" s="157"/>
      <c r="CG7" s="157"/>
      <c r="CH7" s="157"/>
      <c r="CI7" s="157"/>
      <c r="CJ7" s="168"/>
      <c r="CK7" s="157"/>
      <c r="CL7" s="157"/>
      <c r="CM7" s="157"/>
      <c r="CN7" s="157"/>
      <c r="CO7" s="168"/>
      <c r="CP7" s="157"/>
      <c r="CQ7" s="157"/>
      <c r="CR7" s="157"/>
      <c r="CS7" s="157"/>
      <c r="CT7" s="168"/>
      <c r="CU7" s="157"/>
      <c r="CV7" s="157"/>
      <c r="CW7" s="157"/>
      <c r="CX7" s="157"/>
      <c r="CY7" s="168"/>
      <c r="CZ7" s="157"/>
      <c r="DA7" s="157"/>
      <c r="DB7" s="157"/>
      <c r="DC7" s="157"/>
      <c r="DD7" s="168"/>
      <c r="DE7" s="157"/>
      <c r="DF7" s="157"/>
      <c r="DG7" s="157"/>
      <c r="DH7" s="157"/>
      <c r="DI7" s="168"/>
      <c r="DJ7" s="157"/>
      <c r="DK7" s="157"/>
      <c r="DL7" s="157"/>
      <c r="DM7" s="157"/>
      <c r="DN7" s="168"/>
      <c r="DO7" s="157"/>
      <c r="DP7" s="157"/>
      <c r="DQ7" s="157"/>
      <c r="DR7" s="157"/>
      <c r="DS7" s="168"/>
      <c r="DT7" s="157"/>
      <c r="DU7" s="157"/>
      <c r="DV7" s="157"/>
      <c r="DW7" s="157"/>
      <c r="DX7" s="168"/>
      <c r="DY7" s="157"/>
      <c r="DZ7" s="157"/>
      <c r="EA7" s="157"/>
      <c r="EB7" s="157"/>
      <c r="EC7" s="168"/>
      <c r="ED7" s="157"/>
      <c r="EE7" s="157"/>
      <c r="EF7" s="157"/>
      <c r="EG7" s="157"/>
      <c r="EH7" s="168"/>
      <c r="EI7" s="157"/>
      <c r="EJ7" s="157"/>
      <c r="EK7" s="157"/>
      <c r="EL7" s="157"/>
      <c r="EM7" s="168"/>
      <c r="EN7" s="157"/>
      <c r="EO7" s="157"/>
      <c r="EP7" s="157"/>
      <c r="EQ7" s="157"/>
      <c r="ER7" s="168"/>
      <c r="ES7" s="157"/>
      <c r="ET7" s="157"/>
      <c r="EU7" s="157"/>
      <c r="EV7" s="157"/>
      <c r="EW7" s="168"/>
      <c r="EX7" s="157"/>
      <c r="EY7" s="157"/>
      <c r="EZ7" s="157"/>
      <c r="FA7" s="157"/>
    </row>
    <row r="8" spans="1:158">
      <c r="A8" s="259">
        <v>1</v>
      </c>
      <c r="B8" s="277" t="s">
        <v>692</v>
      </c>
      <c r="C8" s="134" t="s">
        <v>699</v>
      </c>
      <c r="D8" s="162"/>
      <c r="E8" s="74"/>
      <c r="F8" s="74"/>
      <c r="G8" s="80"/>
      <c r="H8" s="134" t="s">
        <v>699</v>
      </c>
      <c r="I8" s="162"/>
      <c r="J8" s="74"/>
      <c r="K8" s="74"/>
      <c r="L8" s="80"/>
      <c r="M8" s="134" t="s">
        <v>699</v>
      </c>
      <c r="N8" s="162"/>
      <c r="O8" s="74"/>
      <c r="P8" s="74"/>
      <c r="Q8" s="80"/>
      <c r="R8" s="134" t="s">
        <v>699</v>
      </c>
      <c r="S8" s="162"/>
      <c r="T8" s="74"/>
      <c r="U8" s="74"/>
      <c r="V8" s="80"/>
      <c r="W8" s="134" t="s">
        <v>699</v>
      </c>
      <c r="X8" s="162"/>
      <c r="Y8" s="74"/>
      <c r="Z8" s="74"/>
      <c r="AA8" s="80"/>
      <c r="AB8" s="134" t="s">
        <v>699</v>
      </c>
      <c r="AC8" s="162"/>
      <c r="AD8" s="74"/>
      <c r="AE8" s="74"/>
      <c r="AF8" s="80"/>
      <c r="AG8" s="134" t="s">
        <v>699</v>
      </c>
      <c r="AH8" s="162"/>
      <c r="AI8" s="74"/>
      <c r="AJ8" s="74"/>
      <c r="AK8" s="80"/>
      <c r="AL8" s="134" t="s">
        <v>699</v>
      </c>
      <c r="AM8" s="162"/>
      <c r="AN8" s="74"/>
      <c r="AO8" s="74"/>
      <c r="AP8" s="80"/>
      <c r="AQ8" s="134" t="s">
        <v>699</v>
      </c>
      <c r="AR8" s="162"/>
      <c r="AS8" s="74"/>
      <c r="AT8" s="74"/>
      <c r="AU8" s="80"/>
      <c r="AV8" s="134" t="s">
        <v>699</v>
      </c>
      <c r="AW8" s="162"/>
      <c r="AX8" s="74"/>
      <c r="AY8" s="74"/>
      <c r="AZ8" s="80"/>
      <c r="BA8" s="134" t="s">
        <v>699</v>
      </c>
      <c r="BB8" s="162"/>
      <c r="BC8" s="74"/>
      <c r="BD8" s="74"/>
      <c r="BE8" s="80"/>
      <c r="BF8" s="134" t="s">
        <v>699</v>
      </c>
      <c r="BG8" s="162"/>
      <c r="BH8" s="74"/>
      <c r="BI8" s="74"/>
      <c r="BJ8" s="80"/>
      <c r="BK8" s="134" t="s">
        <v>699</v>
      </c>
      <c r="BL8" s="162"/>
      <c r="BM8" s="74"/>
      <c r="BN8" s="74"/>
      <c r="BO8" s="80"/>
      <c r="BP8" s="134" t="s">
        <v>699</v>
      </c>
      <c r="BQ8" s="162"/>
      <c r="BR8" s="74"/>
      <c r="BS8" s="74"/>
      <c r="BT8" s="80"/>
      <c r="BU8" s="134" t="s">
        <v>699</v>
      </c>
      <c r="BV8" s="162"/>
      <c r="BW8" s="74"/>
      <c r="BX8" s="74"/>
      <c r="BY8" s="80"/>
      <c r="BZ8" s="134" t="s">
        <v>699</v>
      </c>
      <c r="CA8" s="162"/>
      <c r="CB8" s="74"/>
      <c r="CC8" s="74"/>
      <c r="CD8" s="80"/>
      <c r="CE8" s="134" t="s">
        <v>699</v>
      </c>
      <c r="CF8" s="162"/>
      <c r="CG8" s="74"/>
      <c r="CH8" s="74"/>
      <c r="CI8" s="80"/>
      <c r="CJ8" s="134" t="s">
        <v>699</v>
      </c>
      <c r="CK8" s="162"/>
      <c r="CL8" s="74"/>
      <c r="CM8" s="74"/>
      <c r="CN8" s="80"/>
      <c r="CO8" s="134" t="s">
        <v>699</v>
      </c>
      <c r="CP8" s="162"/>
      <c r="CQ8" s="74"/>
      <c r="CR8" s="74"/>
      <c r="CS8" s="80"/>
      <c r="CT8" s="134" t="s">
        <v>699</v>
      </c>
      <c r="CU8" s="162"/>
      <c r="CV8" s="74"/>
      <c r="CW8" s="74"/>
      <c r="CX8" s="80"/>
      <c r="CY8" s="134" t="s">
        <v>699</v>
      </c>
      <c r="CZ8" s="162"/>
      <c r="DA8" s="74"/>
      <c r="DB8" s="74"/>
      <c r="DC8" s="80"/>
      <c r="DD8" s="134" t="s">
        <v>699</v>
      </c>
      <c r="DE8" s="162"/>
      <c r="DF8" s="74"/>
      <c r="DG8" s="74"/>
      <c r="DH8" s="80"/>
      <c r="DI8" s="134" t="s">
        <v>699</v>
      </c>
      <c r="DJ8" s="162"/>
      <c r="DK8" s="74"/>
      <c r="DL8" s="74"/>
      <c r="DM8" s="80"/>
      <c r="DN8" s="134" t="s">
        <v>699</v>
      </c>
      <c r="DO8" s="162"/>
      <c r="DP8" s="74"/>
      <c r="DQ8" s="74"/>
      <c r="DR8" s="80"/>
      <c r="DS8" s="134" t="s">
        <v>699</v>
      </c>
      <c r="DT8" s="162"/>
      <c r="DU8" s="74"/>
      <c r="DV8" s="74"/>
      <c r="DW8" s="80"/>
      <c r="DX8" s="134" t="s">
        <v>699</v>
      </c>
      <c r="DY8" s="162"/>
      <c r="DZ8" s="74"/>
      <c r="EA8" s="74"/>
      <c r="EB8" s="80"/>
      <c r="EC8" s="134" t="s">
        <v>699</v>
      </c>
      <c r="ED8" s="162"/>
      <c r="EE8" s="74"/>
      <c r="EF8" s="74"/>
      <c r="EG8" s="80"/>
      <c r="EH8" s="134" t="s">
        <v>699</v>
      </c>
      <c r="EI8" s="162"/>
      <c r="EJ8" s="74"/>
      <c r="EK8" s="74"/>
      <c r="EL8" s="80"/>
      <c r="EM8" s="134" t="s">
        <v>699</v>
      </c>
      <c r="EN8" s="162"/>
      <c r="EO8" s="74"/>
      <c r="EP8" s="74"/>
      <c r="EQ8" s="80"/>
      <c r="ER8" s="134" t="s">
        <v>699</v>
      </c>
      <c r="ES8" s="162"/>
      <c r="ET8" s="74"/>
      <c r="EU8" s="74"/>
      <c r="EV8" s="80"/>
      <c r="EW8" s="134" t="s">
        <v>699</v>
      </c>
      <c r="EX8" s="162"/>
      <c r="EY8" s="74"/>
      <c r="EZ8" s="74"/>
      <c r="FA8" s="80"/>
    </row>
    <row r="9" spans="1:158" ht="21.75" thickBot="1">
      <c r="A9" s="261"/>
      <c r="B9" s="262" t="s">
        <v>43</v>
      </c>
      <c r="C9" s="84"/>
      <c r="D9" s="106"/>
      <c r="E9" s="81"/>
      <c r="F9" s="81"/>
      <c r="G9" s="84"/>
      <c r="H9" s="84"/>
      <c r="I9" s="106"/>
      <c r="J9" s="81"/>
      <c r="K9" s="81"/>
      <c r="L9" s="84"/>
      <c r="M9" s="84"/>
      <c r="N9" s="106"/>
      <c r="O9" s="81"/>
      <c r="P9" s="81"/>
      <c r="Q9" s="84"/>
      <c r="R9" s="84"/>
      <c r="S9" s="106"/>
      <c r="T9" s="81"/>
      <c r="U9" s="81"/>
      <c r="V9" s="84"/>
      <c r="W9" s="84"/>
      <c r="X9" s="106"/>
      <c r="Y9" s="81"/>
      <c r="Z9" s="81"/>
      <c r="AA9" s="84"/>
      <c r="AB9" s="84"/>
      <c r="AC9" s="106"/>
      <c r="AD9" s="81"/>
      <c r="AE9" s="81"/>
      <c r="AF9" s="84"/>
      <c r="AG9" s="84"/>
      <c r="AH9" s="106"/>
      <c r="AI9" s="81"/>
      <c r="AJ9" s="81"/>
      <c r="AK9" s="84"/>
      <c r="AL9" s="84"/>
      <c r="AM9" s="106"/>
      <c r="AN9" s="81"/>
      <c r="AO9" s="81"/>
      <c r="AP9" s="84"/>
      <c r="AQ9" s="84"/>
      <c r="AR9" s="106"/>
      <c r="AS9" s="81"/>
      <c r="AT9" s="81"/>
      <c r="AU9" s="84"/>
      <c r="AV9" s="84"/>
      <c r="AW9" s="106"/>
      <c r="AX9" s="81"/>
      <c r="AY9" s="81"/>
      <c r="AZ9" s="84"/>
      <c r="BA9" s="84"/>
      <c r="BB9" s="106"/>
      <c r="BC9" s="81"/>
      <c r="BD9" s="81"/>
      <c r="BE9" s="84"/>
      <c r="BF9" s="84"/>
      <c r="BG9" s="106"/>
      <c r="BH9" s="81"/>
      <c r="BI9" s="81"/>
      <c r="BJ9" s="84"/>
      <c r="BK9" s="84"/>
      <c r="BL9" s="106"/>
      <c r="BM9" s="81"/>
      <c r="BN9" s="81"/>
      <c r="BO9" s="84"/>
      <c r="BP9" s="84"/>
      <c r="BQ9" s="106"/>
      <c r="BR9" s="81"/>
      <c r="BS9" s="81"/>
      <c r="BT9" s="84"/>
      <c r="BU9" s="84"/>
      <c r="BV9" s="106"/>
      <c r="BW9" s="81"/>
      <c r="BX9" s="81"/>
      <c r="BY9" s="84"/>
      <c r="BZ9" s="84"/>
      <c r="CA9" s="106"/>
      <c r="CB9" s="81"/>
      <c r="CC9" s="81"/>
      <c r="CD9" s="84"/>
      <c r="CE9" s="84"/>
      <c r="CF9" s="106"/>
      <c r="CG9" s="81"/>
      <c r="CH9" s="81"/>
      <c r="CI9" s="84"/>
      <c r="CJ9" s="84"/>
      <c r="CK9" s="106"/>
      <c r="CL9" s="81"/>
      <c r="CM9" s="81"/>
      <c r="CN9" s="84"/>
      <c r="CO9" s="84"/>
      <c r="CP9" s="106"/>
      <c r="CQ9" s="81"/>
      <c r="CR9" s="81"/>
      <c r="CS9" s="84"/>
      <c r="CT9" s="84"/>
      <c r="CU9" s="106"/>
      <c r="CV9" s="81"/>
      <c r="CW9" s="81"/>
      <c r="CX9" s="84"/>
      <c r="CY9" s="84"/>
      <c r="CZ9" s="106"/>
      <c r="DA9" s="81"/>
      <c r="DB9" s="81"/>
      <c r="DC9" s="84"/>
      <c r="DD9" s="84"/>
      <c r="DE9" s="106"/>
      <c r="DF9" s="81"/>
      <c r="DG9" s="81"/>
      <c r="DH9" s="84"/>
      <c r="DI9" s="84"/>
      <c r="DJ9" s="106"/>
      <c r="DK9" s="81"/>
      <c r="DL9" s="81"/>
      <c r="DM9" s="84"/>
      <c r="DN9" s="84"/>
      <c r="DO9" s="106"/>
      <c r="DP9" s="81"/>
      <c r="DQ9" s="81"/>
      <c r="DR9" s="84"/>
      <c r="DS9" s="84"/>
      <c r="DT9" s="106"/>
      <c r="DU9" s="81"/>
      <c r="DV9" s="81"/>
      <c r="DW9" s="84"/>
      <c r="DX9" s="84"/>
      <c r="DY9" s="106"/>
      <c r="DZ9" s="81"/>
      <c r="EA9" s="81"/>
      <c r="EB9" s="84"/>
      <c r="EC9" s="84"/>
      <c r="ED9" s="106"/>
      <c r="EE9" s="81"/>
      <c r="EF9" s="81"/>
      <c r="EG9" s="84"/>
      <c r="EH9" s="84"/>
      <c r="EI9" s="106"/>
      <c r="EJ9" s="81"/>
      <c r="EK9" s="81"/>
      <c r="EL9" s="84"/>
      <c r="EM9" s="84"/>
      <c r="EN9" s="106"/>
      <c r="EO9" s="81"/>
      <c r="EP9" s="81"/>
      <c r="EQ9" s="84"/>
      <c r="ER9" s="84"/>
      <c r="ES9" s="106"/>
      <c r="ET9" s="81"/>
      <c r="EU9" s="81"/>
      <c r="EV9" s="84"/>
      <c r="EW9" s="84"/>
      <c r="EX9" s="106"/>
      <c r="EY9" s="81"/>
      <c r="EZ9" s="81"/>
      <c r="FA9" s="84"/>
    </row>
    <row r="10" spans="1:158">
      <c r="A10" s="259">
        <v>2</v>
      </c>
      <c r="B10" s="271" t="s">
        <v>709</v>
      </c>
      <c r="C10" s="134" t="s">
        <v>699</v>
      </c>
      <c r="D10" s="162"/>
      <c r="E10" s="74"/>
      <c r="F10" s="74"/>
      <c r="G10" s="80"/>
      <c r="H10" s="134" t="s">
        <v>699</v>
      </c>
      <c r="I10" s="162"/>
      <c r="J10" s="74"/>
      <c r="K10" s="74"/>
      <c r="L10" s="80"/>
      <c r="M10" s="134" t="s">
        <v>699</v>
      </c>
      <c r="N10" s="162"/>
      <c r="O10" s="74"/>
      <c r="P10" s="74"/>
      <c r="Q10" s="80"/>
      <c r="R10" s="134" t="s">
        <v>699</v>
      </c>
      <c r="S10" s="162"/>
      <c r="T10" s="74"/>
      <c r="U10" s="74"/>
      <c r="V10" s="80"/>
      <c r="W10" s="134" t="s">
        <v>699</v>
      </c>
      <c r="X10" s="162"/>
      <c r="Y10" s="74"/>
      <c r="Z10" s="74"/>
      <c r="AA10" s="80"/>
      <c r="AB10" s="134" t="s">
        <v>699</v>
      </c>
      <c r="AC10" s="162"/>
      <c r="AD10" s="74"/>
      <c r="AE10" s="74"/>
      <c r="AF10" s="80"/>
      <c r="AG10" s="134" t="s">
        <v>699</v>
      </c>
      <c r="AH10" s="162"/>
      <c r="AI10" s="74"/>
      <c r="AJ10" s="74"/>
      <c r="AK10" s="80"/>
      <c r="AL10" s="134" t="s">
        <v>699</v>
      </c>
      <c r="AM10" s="162"/>
      <c r="AN10" s="74"/>
      <c r="AO10" s="74"/>
      <c r="AP10" s="80"/>
      <c r="AQ10" s="134" t="s">
        <v>699</v>
      </c>
      <c r="AR10" s="162"/>
      <c r="AS10" s="74"/>
      <c r="AT10" s="74"/>
      <c r="AU10" s="80"/>
      <c r="AV10" s="134" t="s">
        <v>699</v>
      </c>
      <c r="AW10" s="162"/>
      <c r="AX10" s="74"/>
      <c r="AY10" s="74"/>
      <c r="AZ10" s="80"/>
      <c r="BA10" s="134" t="s">
        <v>699</v>
      </c>
      <c r="BB10" s="162"/>
      <c r="BC10" s="74"/>
      <c r="BD10" s="74"/>
      <c r="BE10" s="80"/>
      <c r="BF10" s="134" t="s">
        <v>699</v>
      </c>
      <c r="BG10" s="162"/>
      <c r="BH10" s="74"/>
      <c r="BI10" s="74"/>
      <c r="BJ10" s="80"/>
      <c r="BK10" s="134" t="s">
        <v>699</v>
      </c>
      <c r="BL10" s="162"/>
      <c r="BM10" s="74"/>
      <c r="BN10" s="74"/>
      <c r="BO10" s="80"/>
      <c r="BP10" s="134" t="s">
        <v>699</v>
      </c>
      <c r="BQ10" s="162"/>
      <c r="BR10" s="74"/>
      <c r="BS10" s="74"/>
      <c r="BT10" s="80"/>
      <c r="BU10" s="134" t="s">
        <v>699</v>
      </c>
      <c r="BV10" s="162"/>
      <c r="BW10" s="74"/>
      <c r="BX10" s="74"/>
      <c r="BY10" s="80"/>
      <c r="BZ10" s="134" t="s">
        <v>699</v>
      </c>
      <c r="CA10" s="162"/>
      <c r="CB10" s="74"/>
      <c r="CC10" s="74"/>
      <c r="CD10" s="80"/>
      <c r="CE10" s="134" t="s">
        <v>699</v>
      </c>
      <c r="CF10" s="162"/>
      <c r="CG10" s="74"/>
      <c r="CH10" s="74"/>
      <c r="CI10" s="80"/>
      <c r="CJ10" s="134" t="s">
        <v>699</v>
      </c>
      <c r="CK10" s="162"/>
      <c r="CL10" s="74"/>
      <c r="CM10" s="74"/>
      <c r="CN10" s="80"/>
      <c r="CO10" s="134" t="s">
        <v>699</v>
      </c>
      <c r="CP10" s="162"/>
      <c r="CQ10" s="74"/>
      <c r="CR10" s="74"/>
      <c r="CS10" s="80"/>
      <c r="CT10" s="134" t="s">
        <v>699</v>
      </c>
      <c r="CU10" s="162"/>
      <c r="CV10" s="74"/>
      <c r="CW10" s="74"/>
      <c r="CX10" s="80"/>
      <c r="CY10" s="134" t="s">
        <v>699</v>
      </c>
      <c r="CZ10" s="162"/>
      <c r="DA10" s="74"/>
      <c r="DB10" s="74"/>
      <c r="DC10" s="80"/>
      <c r="DD10" s="134" t="s">
        <v>699</v>
      </c>
      <c r="DE10" s="162"/>
      <c r="DF10" s="74"/>
      <c r="DG10" s="74"/>
      <c r="DH10" s="80"/>
      <c r="DI10" s="134" t="s">
        <v>699</v>
      </c>
      <c r="DJ10" s="162"/>
      <c r="DK10" s="74"/>
      <c r="DL10" s="74"/>
      <c r="DM10" s="80"/>
      <c r="DN10" s="134" t="s">
        <v>699</v>
      </c>
      <c r="DO10" s="162"/>
      <c r="DP10" s="74"/>
      <c r="DQ10" s="74"/>
      <c r="DR10" s="80"/>
      <c r="DS10" s="134" t="s">
        <v>699</v>
      </c>
      <c r="DT10" s="162"/>
      <c r="DU10" s="74"/>
      <c r="DV10" s="74"/>
      <c r="DW10" s="80"/>
      <c r="DX10" s="134" t="s">
        <v>699</v>
      </c>
      <c r="DY10" s="162"/>
      <c r="DZ10" s="74"/>
      <c r="EA10" s="74"/>
      <c r="EB10" s="80"/>
      <c r="EC10" s="134" t="s">
        <v>699</v>
      </c>
      <c r="ED10" s="162"/>
      <c r="EE10" s="74"/>
      <c r="EF10" s="74"/>
      <c r="EG10" s="80"/>
      <c r="EH10" s="134" t="s">
        <v>699</v>
      </c>
      <c r="EI10" s="162"/>
      <c r="EJ10" s="74"/>
      <c r="EK10" s="74"/>
      <c r="EL10" s="80"/>
      <c r="EM10" s="134" t="s">
        <v>699</v>
      </c>
      <c r="EN10" s="162"/>
      <c r="EO10" s="74"/>
      <c r="EP10" s="74"/>
      <c r="EQ10" s="80"/>
      <c r="ER10" s="134" t="s">
        <v>699</v>
      </c>
      <c r="ES10" s="162"/>
      <c r="ET10" s="74"/>
      <c r="EU10" s="74"/>
      <c r="EV10" s="80"/>
      <c r="EW10" s="134" t="s">
        <v>699</v>
      </c>
      <c r="EX10" s="162"/>
      <c r="EY10" s="74"/>
      <c r="EZ10" s="74"/>
      <c r="FA10" s="80"/>
    </row>
    <row r="11" spans="1:158" ht="21.75" thickBot="1">
      <c r="A11" s="261"/>
      <c r="B11" s="346" t="s">
        <v>43</v>
      </c>
      <c r="C11" s="84"/>
      <c r="D11" s="106"/>
      <c r="E11" s="81"/>
      <c r="F11" s="81"/>
      <c r="G11" s="84"/>
      <c r="H11" s="84"/>
      <c r="I11" s="106"/>
      <c r="J11" s="81"/>
      <c r="K11" s="81"/>
      <c r="L11" s="84"/>
      <c r="M11" s="84"/>
      <c r="N11" s="106"/>
      <c r="O11" s="81"/>
      <c r="P11" s="81"/>
      <c r="Q11" s="84"/>
      <c r="R11" s="84"/>
      <c r="S11" s="106"/>
      <c r="T11" s="81"/>
      <c r="U11" s="81"/>
      <c r="V11" s="84"/>
      <c r="W11" s="84"/>
      <c r="X11" s="106"/>
      <c r="Y11" s="81"/>
      <c r="Z11" s="81"/>
      <c r="AA11" s="84"/>
      <c r="AB11" s="84"/>
      <c r="AC11" s="106"/>
      <c r="AD11" s="81"/>
      <c r="AE11" s="81"/>
      <c r="AF11" s="84"/>
      <c r="AG11" s="84"/>
      <c r="AH11" s="106"/>
      <c r="AI11" s="81"/>
      <c r="AJ11" s="81"/>
      <c r="AK11" s="84"/>
      <c r="AL11" s="84"/>
      <c r="AM11" s="106"/>
      <c r="AN11" s="81"/>
      <c r="AO11" s="81"/>
      <c r="AP11" s="84"/>
      <c r="AQ11" s="84"/>
      <c r="AR11" s="106"/>
      <c r="AS11" s="81"/>
      <c r="AT11" s="81"/>
      <c r="AU11" s="84"/>
      <c r="AV11" s="84"/>
      <c r="AW11" s="106"/>
      <c r="AX11" s="81"/>
      <c r="AY11" s="81"/>
      <c r="AZ11" s="84"/>
      <c r="BA11" s="84"/>
      <c r="BB11" s="106"/>
      <c r="BC11" s="81"/>
      <c r="BD11" s="81"/>
      <c r="BE11" s="84"/>
      <c r="BF11" s="84"/>
      <c r="BG11" s="106"/>
      <c r="BH11" s="81"/>
      <c r="BI11" s="81"/>
      <c r="BJ11" s="84"/>
      <c r="BK11" s="84"/>
      <c r="BL11" s="106"/>
      <c r="BM11" s="81"/>
      <c r="BN11" s="81"/>
      <c r="BO11" s="84"/>
      <c r="BP11" s="84"/>
      <c r="BQ11" s="106"/>
      <c r="BR11" s="81"/>
      <c r="BS11" s="81"/>
      <c r="BT11" s="84"/>
      <c r="BU11" s="84"/>
      <c r="BV11" s="106"/>
      <c r="BW11" s="81"/>
      <c r="BX11" s="81"/>
      <c r="BY11" s="84"/>
      <c r="BZ11" s="84"/>
      <c r="CA11" s="106"/>
      <c r="CB11" s="81"/>
      <c r="CC11" s="81"/>
      <c r="CD11" s="84"/>
      <c r="CE11" s="84"/>
      <c r="CF11" s="106"/>
      <c r="CG11" s="81"/>
      <c r="CH11" s="81"/>
      <c r="CI11" s="84"/>
      <c r="CJ11" s="84"/>
      <c r="CK11" s="106"/>
      <c r="CL11" s="81"/>
      <c r="CM11" s="81"/>
      <c r="CN11" s="84"/>
      <c r="CO11" s="84"/>
      <c r="CP11" s="106"/>
      <c r="CQ11" s="81"/>
      <c r="CR11" s="81"/>
      <c r="CS11" s="84"/>
      <c r="CT11" s="84"/>
      <c r="CU11" s="106"/>
      <c r="CV11" s="81"/>
      <c r="CW11" s="81"/>
      <c r="CX11" s="84"/>
      <c r="CY11" s="84"/>
      <c r="CZ11" s="106"/>
      <c r="DA11" s="81"/>
      <c r="DB11" s="81"/>
      <c r="DC11" s="84"/>
      <c r="DD11" s="84"/>
      <c r="DE11" s="106"/>
      <c r="DF11" s="81"/>
      <c r="DG11" s="81"/>
      <c r="DH11" s="84"/>
      <c r="DI11" s="84"/>
      <c r="DJ11" s="106"/>
      <c r="DK11" s="81"/>
      <c r="DL11" s="81"/>
      <c r="DM11" s="84"/>
      <c r="DN11" s="84"/>
      <c r="DO11" s="106"/>
      <c r="DP11" s="81"/>
      <c r="DQ11" s="81"/>
      <c r="DR11" s="84"/>
      <c r="DS11" s="84"/>
      <c r="DT11" s="106"/>
      <c r="DU11" s="81"/>
      <c r="DV11" s="81"/>
      <c r="DW11" s="84"/>
      <c r="DX11" s="84"/>
      <c r="DY11" s="106"/>
      <c r="DZ11" s="81"/>
      <c r="EA11" s="81"/>
      <c r="EB11" s="84"/>
      <c r="EC11" s="84"/>
      <c r="ED11" s="106"/>
      <c r="EE11" s="81"/>
      <c r="EF11" s="81"/>
      <c r="EG11" s="84"/>
      <c r="EH11" s="84"/>
      <c r="EI11" s="106"/>
      <c r="EJ11" s="81"/>
      <c r="EK11" s="81"/>
      <c r="EL11" s="84"/>
      <c r="EM11" s="84"/>
      <c r="EN11" s="106"/>
      <c r="EO11" s="81"/>
      <c r="EP11" s="81"/>
      <c r="EQ11" s="84"/>
      <c r="ER11" s="84"/>
      <c r="ES11" s="106"/>
      <c r="ET11" s="81"/>
      <c r="EU11" s="81"/>
      <c r="EV11" s="84"/>
      <c r="EW11" s="84"/>
      <c r="EX11" s="106"/>
      <c r="EY11" s="81"/>
      <c r="EZ11" s="81"/>
      <c r="FA11" s="84"/>
    </row>
  </sheetData>
  <mergeCells count="33">
    <mergeCell ref="EM3:EQ3"/>
    <mergeCell ref="ER3:EV3"/>
    <mergeCell ref="EW3:FA3"/>
    <mergeCell ref="DI3:DM3"/>
    <mergeCell ref="DN3:DR3"/>
    <mergeCell ref="DS3:DW3"/>
    <mergeCell ref="DX3:EB3"/>
    <mergeCell ref="EC3:EG3"/>
    <mergeCell ref="EH3:EL3"/>
    <mergeCell ref="DD3:DH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CY3:DC3"/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8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FB6"/>
  <sheetViews>
    <sheetView workbookViewId="0">
      <selection activeCell="H12" sqref="H12"/>
    </sheetView>
  </sheetViews>
  <sheetFormatPr defaultColWidth="9.125" defaultRowHeight="22.5" customHeight="1"/>
  <cols>
    <col min="1" max="1" width="5.875" style="119" customWidth="1"/>
    <col min="2" max="2" width="18.25" style="119" bestFit="1" customWidth="1"/>
    <col min="3" max="3" width="7.75" style="119" bestFit="1" customWidth="1"/>
    <col min="4" max="4" width="9.875" style="119" bestFit="1" customWidth="1"/>
    <col min="5" max="5" width="9.625" style="119" bestFit="1" customWidth="1"/>
    <col min="6" max="6" width="15" style="119" bestFit="1" customWidth="1"/>
    <col min="7" max="7" width="10.75" style="119" bestFit="1" customWidth="1"/>
    <col min="8" max="8" width="7.75" style="119" customWidth="1"/>
    <col min="9" max="9" width="9.875" style="119" customWidth="1"/>
    <col min="10" max="10" width="9.625" style="119" customWidth="1"/>
    <col min="11" max="11" width="15" style="119" customWidth="1"/>
    <col min="12" max="12" width="10.75" style="119" customWidth="1"/>
    <col min="13" max="13" width="7.75" style="119" customWidth="1"/>
    <col min="14" max="14" width="9.875" style="119" customWidth="1"/>
    <col min="15" max="15" width="9.625" style="119" customWidth="1"/>
    <col min="16" max="16" width="15" style="119" customWidth="1"/>
    <col min="17" max="17" width="10.75" style="119" customWidth="1"/>
    <col min="18" max="18" width="7.75" style="119" customWidth="1"/>
    <col min="19" max="19" width="9.875" style="119" customWidth="1"/>
    <col min="20" max="20" width="9.625" style="119" customWidth="1"/>
    <col min="21" max="21" width="15" style="119" customWidth="1"/>
    <col min="22" max="22" width="10.75" style="119" customWidth="1"/>
    <col min="23" max="23" width="7.75" style="119" customWidth="1"/>
    <col min="24" max="24" width="9.875" style="119" customWidth="1"/>
    <col min="25" max="25" width="9.625" style="119" customWidth="1"/>
    <col min="26" max="26" width="15" style="119" customWidth="1"/>
    <col min="27" max="27" width="10.75" style="119" customWidth="1"/>
    <col min="28" max="28" width="7.75" style="119" customWidth="1"/>
    <col min="29" max="29" width="9.875" style="119" customWidth="1"/>
    <col min="30" max="30" width="9.625" style="119" customWidth="1"/>
    <col min="31" max="31" width="15" style="119" customWidth="1"/>
    <col min="32" max="32" width="10.75" style="119" customWidth="1"/>
    <col min="33" max="33" width="7.75" style="119" customWidth="1"/>
    <col min="34" max="34" width="9.875" style="119" customWidth="1"/>
    <col min="35" max="35" width="9.625" style="119" customWidth="1"/>
    <col min="36" max="36" width="15" style="119" customWidth="1"/>
    <col min="37" max="37" width="10.75" style="119" customWidth="1"/>
    <col min="38" max="38" width="7.75" style="119" customWidth="1"/>
    <col min="39" max="39" width="9.875" style="119" customWidth="1"/>
    <col min="40" max="40" width="9.625" style="119" customWidth="1"/>
    <col min="41" max="41" width="15" style="119" customWidth="1"/>
    <col min="42" max="42" width="10.75" style="119" customWidth="1"/>
    <col min="43" max="43" width="7.75" style="119" customWidth="1"/>
    <col min="44" max="44" width="9.875" style="119" customWidth="1"/>
    <col min="45" max="45" width="9.625" style="119" customWidth="1"/>
    <col min="46" max="46" width="15" style="119" customWidth="1"/>
    <col min="47" max="47" width="10.75" style="119" customWidth="1"/>
    <col min="48" max="48" width="7.75" style="119" customWidth="1"/>
    <col min="49" max="49" width="9.875" style="119" customWidth="1"/>
    <col min="50" max="50" width="9.625" style="119" customWidth="1"/>
    <col min="51" max="51" width="15" style="119" customWidth="1"/>
    <col min="52" max="52" width="10.75" style="119" customWidth="1"/>
    <col min="53" max="53" width="7.75" style="119" customWidth="1"/>
    <col min="54" max="54" width="9.875" style="119" customWidth="1"/>
    <col min="55" max="55" width="9.625" style="119" customWidth="1"/>
    <col min="56" max="56" width="15" style="119" customWidth="1"/>
    <col min="57" max="57" width="10.75" style="119" customWidth="1"/>
    <col min="58" max="58" width="7.75" style="119" customWidth="1"/>
    <col min="59" max="59" width="9.875" style="119" customWidth="1"/>
    <col min="60" max="60" width="9.625" style="119" customWidth="1"/>
    <col min="61" max="61" width="15" style="119" customWidth="1"/>
    <col min="62" max="62" width="10.75" style="119" customWidth="1"/>
    <col min="63" max="63" width="7.75" style="119" customWidth="1"/>
    <col min="64" max="64" width="9.875" style="119" customWidth="1"/>
    <col min="65" max="65" width="9.625" style="119" customWidth="1"/>
    <col min="66" max="66" width="15" style="119" customWidth="1"/>
    <col min="67" max="67" width="10.75" style="119" customWidth="1"/>
    <col min="68" max="68" width="7.75" style="119" customWidth="1"/>
    <col min="69" max="69" width="9.875" style="119" customWidth="1"/>
    <col min="70" max="70" width="9.625" style="119" customWidth="1"/>
    <col min="71" max="71" width="15" style="119" customWidth="1"/>
    <col min="72" max="72" width="10.75" style="119" customWidth="1"/>
    <col min="73" max="73" width="7.75" style="119" customWidth="1"/>
    <col min="74" max="74" width="9.875" style="119" customWidth="1"/>
    <col min="75" max="75" width="9.625" style="119" customWidth="1"/>
    <col min="76" max="76" width="15" style="119" customWidth="1"/>
    <col min="77" max="77" width="10.75" style="119" customWidth="1"/>
    <col min="78" max="78" width="7.75" style="119" customWidth="1"/>
    <col min="79" max="79" width="9.875" style="119" customWidth="1"/>
    <col min="80" max="80" width="9.625" style="119" customWidth="1"/>
    <col min="81" max="81" width="15" style="119" customWidth="1"/>
    <col min="82" max="82" width="10.75" style="119" customWidth="1"/>
    <col min="83" max="83" width="7.75" style="119" customWidth="1"/>
    <col min="84" max="84" width="9.875" style="119" customWidth="1"/>
    <col min="85" max="85" width="9.625" style="119" customWidth="1"/>
    <col min="86" max="86" width="15" style="119" customWidth="1"/>
    <col min="87" max="87" width="10.75" style="119" customWidth="1"/>
    <col min="88" max="88" width="7.75" style="119" customWidth="1"/>
    <col min="89" max="89" width="9.875" style="119" customWidth="1"/>
    <col min="90" max="90" width="9.625" style="119" customWidth="1"/>
    <col min="91" max="91" width="15" style="119" customWidth="1"/>
    <col min="92" max="92" width="10.75" style="119" customWidth="1"/>
    <col min="93" max="93" width="7.75" style="119" customWidth="1"/>
    <col min="94" max="94" width="9.875" style="119" customWidth="1"/>
    <col min="95" max="95" width="9.625" style="119" customWidth="1"/>
    <col min="96" max="96" width="15" style="119" customWidth="1"/>
    <col min="97" max="97" width="10.75" style="119" customWidth="1"/>
    <col min="98" max="98" width="7.75" style="119" customWidth="1"/>
    <col min="99" max="99" width="9.875" style="119" customWidth="1"/>
    <col min="100" max="100" width="9.625" style="119" customWidth="1"/>
    <col min="101" max="101" width="15" style="119" customWidth="1"/>
    <col min="102" max="102" width="10.75" style="119" customWidth="1"/>
    <col min="103" max="103" width="7.75" style="119" customWidth="1"/>
    <col min="104" max="104" width="9.875" style="119" customWidth="1"/>
    <col min="105" max="105" width="9.625" style="119" customWidth="1"/>
    <col min="106" max="106" width="15" style="119" customWidth="1"/>
    <col min="107" max="107" width="10.75" style="119" customWidth="1"/>
    <col min="108" max="108" width="7.75" style="119" customWidth="1"/>
    <col min="109" max="109" width="9.875" style="119" customWidth="1"/>
    <col min="110" max="110" width="9.625" style="119" customWidth="1"/>
    <col min="111" max="111" width="15" style="119" customWidth="1"/>
    <col min="112" max="112" width="10.75" style="119" customWidth="1"/>
    <col min="113" max="113" width="7.75" style="119" customWidth="1"/>
    <col min="114" max="114" width="9.875" style="119" customWidth="1"/>
    <col min="115" max="115" width="9.625" style="119" customWidth="1"/>
    <col min="116" max="116" width="15" style="119" customWidth="1"/>
    <col min="117" max="117" width="10.75" style="119" customWidth="1"/>
    <col min="118" max="118" width="7.75" style="119" customWidth="1"/>
    <col min="119" max="119" width="9.875" style="119" customWidth="1"/>
    <col min="120" max="120" width="9.625" style="119" customWidth="1"/>
    <col min="121" max="121" width="15" style="119" customWidth="1"/>
    <col min="122" max="122" width="10.75" style="119" customWidth="1"/>
    <col min="123" max="123" width="7.75" style="119" customWidth="1"/>
    <col min="124" max="124" width="9.875" style="119" customWidth="1"/>
    <col min="125" max="125" width="9.625" style="119" customWidth="1"/>
    <col min="126" max="126" width="15" style="119" customWidth="1"/>
    <col min="127" max="127" width="10.75" style="119" customWidth="1"/>
    <col min="128" max="128" width="7.75" style="119" customWidth="1"/>
    <col min="129" max="129" width="9.875" style="119" customWidth="1"/>
    <col min="130" max="130" width="9.625" style="119" customWidth="1"/>
    <col min="131" max="131" width="15" style="119" customWidth="1"/>
    <col min="132" max="132" width="10.75" style="119" customWidth="1"/>
    <col min="133" max="133" width="7.75" style="119" customWidth="1"/>
    <col min="134" max="134" width="9.875" style="119" customWidth="1"/>
    <col min="135" max="135" width="9.625" style="119" customWidth="1"/>
    <col min="136" max="136" width="15" style="119" customWidth="1"/>
    <col min="137" max="137" width="10.75" style="119" customWidth="1"/>
    <col min="138" max="138" width="7.75" style="119" customWidth="1"/>
    <col min="139" max="139" width="9.875" style="119" customWidth="1"/>
    <col min="140" max="140" width="9.625" style="119" customWidth="1"/>
    <col min="141" max="141" width="15" style="119" customWidth="1"/>
    <col min="142" max="142" width="10.75" style="119" customWidth="1"/>
    <col min="143" max="143" width="7.75" style="119" customWidth="1"/>
    <col min="144" max="144" width="9.875" style="119" customWidth="1"/>
    <col min="145" max="145" width="9.625" style="119" customWidth="1"/>
    <col min="146" max="146" width="15" style="119" customWidth="1"/>
    <col min="147" max="147" width="10.75" style="119" customWidth="1"/>
    <col min="148" max="148" width="7.75" style="119" bestFit="1" customWidth="1"/>
    <col min="149" max="149" width="9.875" style="119" bestFit="1" customWidth="1"/>
    <col min="150" max="150" width="9.625" style="119" bestFit="1" customWidth="1"/>
    <col min="151" max="151" width="15" style="119" bestFit="1" customWidth="1"/>
    <col min="152" max="152" width="10.75" style="119" bestFit="1" customWidth="1"/>
    <col min="153" max="153" width="7.75" style="119" bestFit="1" customWidth="1"/>
    <col min="154" max="154" width="9.875" style="119" bestFit="1" customWidth="1"/>
    <col min="155" max="155" width="9.625" style="119" bestFit="1" customWidth="1"/>
    <col min="156" max="156" width="15" style="119" bestFit="1" customWidth="1"/>
    <col min="157" max="157" width="10.75" style="119" bestFit="1" customWidth="1"/>
    <col min="158" max="16384" width="9.125" style="119"/>
  </cols>
  <sheetData>
    <row r="1" spans="1:158" s="172" customFormat="1" ht="21">
      <c r="A1" s="172" t="s">
        <v>737</v>
      </c>
    </row>
    <row r="2" spans="1:158" s="172" customFormat="1" ht="21">
      <c r="A2" s="172" t="s">
        <v>693</v>
      </c>
    </row>
    <row r="3" spans="1:158" ht="22.5" customHeight="1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1"/>
      <c r="FB3" s="446"/>
    </row>
    <row r="4" spans="1:158" ht="22.5" customHeight="1">
      <c r="A4" s="469"/>
      <c r="B4" s="469"/>
      <c r="C4" s="73" t="s">
        <v>694</v>
      </c>
      <c r="D4" s="449" t="s">
        <v>695</v>
      </c>
      <c r="E4" s="164" t="s">
        <v>696</v>
      </c>
      <c r="F4" s="449" t="s">
        <v>697</v>
      </c>
      <c r="G4" s="72" t="s">
        <v>698</v>
      </c>
      <c r="H4" s="73" t="s">
        <v>694</v>
      </c>
      <c r="I4" s="449" t="s">
        <v>695</v>
      </c>
      <c r="J4" s="164" t="s">
        <v>696</v>
      </c>
      <c r="K4" s="449" t="s">
        <v>697</v>
      </c>
      <c r="L4" s="72" t="s">
        <v>698</v>
      </c>
      <c r="M4" s="73" t="s">
        <v>694</v>
      </c>
      <c r="N4" s="449" t="s">
        <v>695</v>
      </c>
      <c r="O4" s="164" t="s">
        <v>696</v>
      </c>
      <c r="P4" s="449" t="s">
        <v>697</v>
      </c>
      <c r="Q4" s="72" t="s">
        <v>698</v>
      </c>
      <c r="R4" s="73" t="s">
        <v>694</v>
      </c>
      <c r="S4" s="449" t="s">
        <v>695</v>
      </c>
      <c r="T4" s="164" t="s">
        <v>696</v>
      </c>
      <c r="U4" s="449" t="s">
        <v>697</v>
      </c>
      <c r="V4" s="72" t="s">
        <v>698</v>
      </c>
      <c r="W4" s="73" t="s">
        <v>694</v>
      </c>
      <c r="X4" s="449" t="s">
        <v>695</v>
      </c>
      <c r="Y4" s="164" t="s">
        <v>696</v>
      </c>
      <c r="Z4" s="449" t="s">
        <v>697</v>
      </c>
      <c r="AA4" s="72" t="s">
        <v>698</v>
      </c>
      <c r="AB4" s="73" t="s">
        <v>694</v>
      </c>
      <c r="AC4" s="449" t="s">
        <v>695</v>
      </c>
      <c r="AD4" s="164" t="s">
        <v>696</v>
      </c>
      <c r="AE4" s="449" t="s">
        <v>697</v>
      </c>
      <c r="AF4" s="72" t="s">
        <v>698</v>
      </c>
      <c r="AG4" s="73" t="s">
        <v>694</v>
      </c>
      <c r="AH4" s="449" t="s">
        <v>695</v>
      </c>
      <c r="AI4" s="164" t="s">
        <v>696</v>
      </c>
      <c r="AJ4" s="449" t="s">
        <v>697</v>
      </c>
      <c r="AK4" s="72" t="s">
        <v>698</v>
      </c>
      <c r="AL4" s="73" t="s">
        <v>694</v>
      </c>
      <c r="AM4" s="449" t="s">
        <v>695</v>
      </c>
      <c r="AN4" s="164" t="s">
        <v>696</v>
      </c>
      <c r="AO4" s="449" t="s">
        <v>697</v>
      </c>
      <c r="AP4" s="72" t="s">
        <v>698</v>
      </c>
      <c r="AQ4" s="73" t="s">
        <v>694</v>
      </c>
      <c r="AR4" s="449" t="s">
        <v>695</v>
      </c>
      <c r="AS4" s="164" t="s">
        <v>696</v>
      </c>
      <c r="AT4" s="449" t="s">
        <v>697</v>
      </c>
      <c r="AU4" s="72" t="s">
        <v>698</v>
      </c>
      <c r="AV4" s="73" t="s">
        <v>694</v>
      </c>
      <c r="AW4" s="449" t="s">
        <v>695</v>
      </c>
      <c r="AX4" s="164" t="s">
        <v>696</v>
      </c>
      <c r="AY4" s="449" t="s">
        <v>697</v>
      </c>
      <c r="AZ4" s="72" t="s">
        <v>698</v>
      </c>
      <c r="BA4" s="73" t="s">
        <v>694</v>
      </c>
      <c r="BB4" s="449" t="s">
        <v>695</v>
      </c>
      <c r="BC4" s="164" t="s">
        <v>696</v>
      </c>
      <c r="BD4" s="449" t="s">
        <v>697</v>
      </c>
      <c r="BE4" s="72" t="s">
        <v>698</v>
      </c>
      <c r="BF4" s="73" t="s">
        <v>694</v>
      </c>
      <c r="BG4" s="449" t="s">
        <v>695</v>
      </c>
      <c r="BH4" s="164" t="s">
        <v>696</v>
      </c>
      <c r="BI4" s="449" t="s">
        <v>697</v>
      </c>
      <c r="BJ4" s="72" t="s">
        <v>698</v>
      </c>
      <c r="BK4" s="73" t="s">
        <v>694</v>
      </c>
      <c r="BL4" s="449" t="s">
        <v>695</v>
      </c>
      <c r="BM4" s="164" t="s">
        <v>696</v>
      </c>
      <c r="BN4" s="449" t="s">
        <v>697</v>
      </c>
      <c r="BO4" s="72" t="s">
        <v>698</v>
      </c>
      <c r="BP4" s="73" t="s">
        <v>694</v>
      </c>
      <c r="BQ4" s="449" t="s">
        <v>695</v>
      </c>
      <c r="BR4" s="164" t="s">
        <v>696</v>
      </c>
      <c r="BS4" s="449" t="s">
        <v>697</v>
      </c>
      <c r="BT4" s="72" t="s">
        <v>698</v>
      </c>
      <c r="BU4" s="73" t="s">
        <v>694</v>
      </c>
      <c r="BV4" s="449" t="s">
        <v>695</v>
      </c>
      <c r="BW4" s="164" t="s">
        <v>696</v>
      </c>
      <c r="BX4" s="449" t="s">
        <v>697</v>
      </c>
      <c r="BY4" s="72" t="s">
        <v>698</v>
      </c>
      <c r="BZ4" s="73" t="s">
        <v>694</v>
      </c>
      <c r="CA4" s="449" t="s">
        <v>695</v>
      </c>
      <c r="CB4" s="164" t="s">
        <v>696</v>
      </c>
      <c r="CC4" s="449" t="s">
        <v>697</v>
      </c>
      <c r="CD4" s="72" t="s">
        <v>698</v>
      </c>
      <c r="CE4" s="73" t="s">
        <v>694</v>
      </c>
      <c r="CF4" s="449" t="s">
        <v>695</v>
      </c>
      <c r="CG4" s="164" t="s">
        <v>696</v>
      </c>
      <c r="CH4" s="449" t="s">
        <v>697</v>
      </c>
      <c r="CI4" s="72" t="s">
        <v>698</v>
      </c>
      <c r="CJ4" s="73" t="s">
        <v>694</v>
      </c>
      <c r="CK4" s="449" t="s">
        <v>695</v>
      </c>
      <c r="CL4" s="164" t="s">
        <v>696</v>
      </c>
      <c r="CM4" s="449" t="s">
        <v>697</v>
      </c>
      <c r="CN4" s="72" t="s">
        <v>698</v>
      </c>
      <c r="CO4" s="73" t="s">
        <v>694</v>
      </c>
      <c r="CP4" s="449" t="s">
        <v>695</v>
      </c>
      <c r="CQ4" s="164" t="s">
        <v>696</v>
      </c>
      <c r="CR4" s="449" t="s">
        <v>697</v>
      </c>
      <c r="CS4" s="72" t="s">
        <v>698</v>
      </c>
      <c r="CT4" s="73" t="s">
        <v>694</v>
      </c>
      <c r="CU4" s="449" t="s">
        <v>695</v>
      </c>
      <c r="CV4" s="164" t="s">
        <v>696</v>
      </c>
      <c r="CW4" s="449" t="s">
        <v>697</v>
      </c>
      <c r="CX4" s="72" t="s">
        <v>698</v>
      </c>
      <c r="CY4" s="73" t="s">
        <v>694</v>
      </c>
      <c r="CZ4" s="449" t="s">
        <v>695</v>
      </c>
      <c r="DA4" s="164" t="s">
        <v>696</v>
      </c>
      <c r="DB4" s="449" t="s">
        <v>697</v>
      </c>
      <c r="DC4" s="72" t="s">
        <v>698</v>
      </c>
      <c r="DD4" s="73" t="s">
        <v>694</v>
      </c>
      <c r="DE4" s="449" t="s">
        <v>695</v>
      </c>
      <c r="DF4" s="164" t="s">
        <v>696</v>
      </c>
      <c r="DG4" s="449" t="s">
        <v>697</v>
      </c>
      <c r="DH4" s="72" t="s">
        <v>698</v>
      </c>
      <c r="DI4" s="73" t="s">
        <v>694</v>
      </c>
      <c r="DJ4" s="449" t="s">
        <v>695</v>
      </c>
      <c r="DK4" s="164" t="s">
        <v>696</v>
      </c>
      <c r="DL4" s="449" t="s">
        <v>697</v>
      </c>
      <c r="DM4" s="72" t="s">
        <v>698</v>
      </c>
      <c r="DN4" s="73" t="s">
        <v>694</v>
      </c>
      <c r="DO4" s="449" t="s">
        <v>695</v>
      </c>
      <c r="DP4" s="164" t="s">
        <v>696</v>
      </c>
      <c r="DQ4" s="449" t="s">
        <v>697</v>
      </c>
      <c r="DR4" s="72" t="s">
        <v>698</v>
      </c>
      <c r="DS4" s="73" t="s">
        <v>694</v>
      </c>
      <c r="DT4" s="449" t="s">
        <v>695</v>
      </c>
      <c r="DU4" s="164" t="s">
        <v>696</v>
      </c>
      <c r="DV4" s="449" t="s">
        <v>697</v>
      </c>
      <c r="DW4" s="72" t="s">
        <v>698</v>
      </c>
      <c r="DX4" s="73" t="s">
        <v>694</v>
      </c>
      <c r="DY4" s="449" t="s">
        <v>695</v>
      </c>
      <c r="DZ4" s="164" t="s">
        <v>696</v>
      </c>
      <c r="EA4" s="449" t="s">
        <v>697</v>
      </c>
      <c r="EB4" s="72" t="s">
        <v>698</v>
      </c>
      <c r="EC4" s="73" t="s">
        <v>694</v>
      </c>
      <c r="ED4" s="449" t="s">
        <v>695</v>
      </c>
      <c r="EE4" s="164" t="s">
        <v>696</v>
      </c>
      <c r="EF4" s="449" t="s">
        <v>697</v>
      </c>
      <c r="EG4" s="72" t="s">
        <v>698</v>
      </c>
      <c r="EH4" s="73" t="s">
        <v>694</v>
      </c>
      <c r="EI4" s="449" t="s">
        <v>695</v>
      </c>
      <c r="EJ4" s="164" t="s">
        <v>696</v>
      </c>
      <c r="EK4" s="449" t="s">
        <v>697</v>
      </c>
      <c r="EL4" s="72" t="s">
        <v>698</v>
      </c>
      <c r="EM4" s="73" t="s">
        <v>694</v>
      </c>
      <c r="EN4" s="449" t="s">
        <v>695</v>
      </c>
      <c r="EO4" s="164" t="s">
        <v>696</v>
      </c>
      <c r="EP4" s="449" t="s">
        <v>697</v>
      </c>
      <c r="EQ4" s="72" t="s">
        <v>698</v>
      </c>
      <c r="ER4" s="73" t="s">
        <v>694</v>
      </c>
      <c r="ES4" s="449" t="s">
        <v>695</v>
      </c>
      <c r="ET4" s="164" t="s">
        <v>696</v>
      </c>
      <c r="EU4" s="449" t="s">
        <v>697</v>
      </c>
      <c r="EV4" s="72" t="s">
        <v>698</v>
      </c>
      <c r="EW4" s="73" t="s">
        <v>694</v>
      </c>
      <c r="EX4" s="449" t="s">
        <v>695</v>
      </c>
      <c r="EY4" s="164" t="s">
        <v>696</v>
      </c>
      <c r="EZ4" s="449" t="s">
        <v>697</v>
      </c>
      <c r="FA4" s="72" t="s">
        <v>698</v>
      </c>
    </row>
    <row r="5" spans="1:158" ht="22.5" customHeight="1">
      <c r="A5" s="259">
        <v>1</v>
      </c>
      <c r="B5" s="277" t="s">
        <v>703</v>
      </c>
      <c r="C5" s="134" t="s">
        <v>699</v>
      </c>
      <c r="D5" s="162"/>
      <c r="E5" s="74"/>
      <c r="F5" s="74"/>
      <c r="G5" s="80"/>
      <c r="H5" s="134" t="s">
        <v>699</v>
      </c>
      <c r="I5" s="162"/>
      <c r="J5" s="74"/>
      <c r="K5" s="74"/>
      <c r="L5" s="80"/>
      <c r="M5" s="134" t="s">
        <v>699</v>
      </c>
      <c r="N5" s="162"/>
      <c r="O5" s="74"/>
      <c r="P5" s="74"/>
      <c r="Q5" s="80"/>
      <c r="R5" s="134" t="s">
        <v>699</v>
      </c>
      <c r="S5" s="162"/>
      <c r="T5" s="74"/>
      <c r="U5" s="74"/>
      <c r="V5" s="80"/>
      <c r="W5" s="134" t="s">
        <v>699</v>
      </c>
      <c r="X5" s="162"/>
      <c r="Y5" s="74"/>
      <c r="Z5" s="74"/>
      <c r="AA5" s="80"/>
      <c r="AB5" s="134" t="s">
        <v>699</v>
      </c>
      <c r="AC5" s="162"/>
      <c r="AD5" s="74"/>
      <c r="AE5" s="74"/>
      <c r="AF5" s="80"/>
      <c r="AG5" s="134" t="s">
        <v>699</v>
      </c>
      <c r="AH5" s="162"/>
      <c r="AI5" s="74"/>
      <c r="AJ5" s="74"/>
      <c r="AK5" s="80"/>
      <c r="AL5" s="134" t="s">
        <v>699</v>
      </c>
      <c r="AM5" s="162"/>
      <c r="AN5" s="74"/>
      <c r="AO5" s="74"/>
      <c r="AP5" s="80"/>
      <c r="AQ5" s="134" t="s">
        <v>699</v>
      </c>
      <c r="AR5" s="162"/>
      <c r="AS5" s="74"/>
      <c r="AT5" s="74"/>
      <c r="AU5" s="80"/>
      <c r="AV5" s="134" t="s">
        <v>699</v>
      </c>
      <c r="AW5" s="162"/>
      <c r="AX5" s="74"/>
      <c r="AY5" s="74"/>
      <c r="AZ5" s="80"/>
      <c r="BA5" s="134" t="s">
        <v>699</v>
      </c>
      <c r="BB5" s="162"/>
      <c r="BC5" s="74"/>
      <c r="BD5" s="74"/>
      <c r="BE5" s="80"/>
      <c r="BF5" s="134" t="s">
        <v>699</v>
      </c>
      <c r="BG5" s="162"/>
      <c r="BH5" s="74"/>
      <c r="BI5" s="74"/>
      <c r="BJ5" s="80"/>
      <c r="BK5" s="134" t="s">
        <v>699</v>
      </c>
      <c r="BL5" s="162"/>
      <c r="BM5" s="74"/>
      <c r="BN5" s="74"/>
      <c r="BO5" s="80"/>
      <c r="BP5" s="134" t="s">
        <v>699</v>
      </c>
      <c r="BQ5" s="162"/>
      <c r="BR5" s="74"/>
      <c r="BS5" s="74"/>
      <c r="BT5" s="80"/>
      <c r="BU5" s="134" t="s">
        <v>699</v>
      </c>
      <c r="BV5" s="162"/>
      <c r="BW5" s="74"/>
      <c r="BX5" s="74"/>
      <c r="BY5" s="80"/>
      <c r="BZ5" s="134" t="s">
        <v>699</v>
      </c>
      <c r="CA5" s="162"/>
      <c r="CB5" s="74"/>
      <c r="CC5" s="74"/>
      <c r="CD5" s="80"/>
      <c r="CE5" s="134" t="s">
        <v>699</v>
      </c>
      <c r="CF5" s="162"/>
      <c r="CG5" s="74"/>
      <c r="CH5" s="74"/>
      <c r="CI5" s="80"/>
      <c r="CJ5" s="134" t="s">
        <v>699</v>
      </c>
      <c r="CK5" s="162"/>
      <c r="CL5" s="74"/>
      <c r="CM5" s="74"/>
      <c r="CN5" s="80"/>
      <c r="CO5" s="134" t="s">
        <v>699</v>
      </c>
      <c r="CP5" s="162"/>
      <c r="CQ5" s="74"/>
      <c r="CR5" s="74"/>
      <c r="CS5" s="80"/>
      <c r="CT5" s="134" t="s">
        <v>699</v>
      </c>
      <c r="CU5" s="162"/>
      <c r="CV5" s="74"/>
      <c r="CW5" s="74"/>
      <c r="CX5" s="80"/>
      <c r="CY5" s="134" t="s">
        <v>699</v>
      </c>
      <c r="CZ5" s="162"/>
      <c r="DA5" s="74"/>
      <c r="DB5" s="74"/>
      <c r="DC5" s="80"/>
      <c r="DD5" s="134" t="s">
        <v>699</v>
      </c>
      <c r="DE5" s="162"/>
      <c r="DF5" s="74"/>
      <c r="DG5" s="74"/>
      <c r="DH5" s="80"/>
      <c r="DI5" s="134" t="s">
        <v>699</v>
      </c>
      <c r="DJ5" s="162"/>
      <c r="DK5" s="74"/>
      <c r="DL5" s="74"/>
      <c r="DM5" s="80"/>
      <c r="DN5" s="134" t="s">
        <v>699</v>
      </c>
      <c r="DO5" s="162"/>
      <c r="DP5" s="74"/>
      <c r="DQ5" s="74"/>
      <c r="DR5" s="80"/>
      <c r="DS5" s="134" t="s">
        <v>699</v>
      </c>
      <c r="DT5" s="162"/>
      <c r="DU5" s="74"/>
      <c r="DV5" s="74"/>
      <c r="DW5" s="80"/>
      <c r="DX5" s="134" t="s">
        <v>699</v>
      </c>
      <c r="DY5" s="162"/>
      <c r="DZ5" s="74"/>
      <c r="EA5" s="74"/>
      <c r="EB5" s="80"/>
      <c r="EC5" s="134" t="s">
        <v>699</v>
      </c>
      <c r="ED5" s="162"/>
      <c r="EE5" s="74"/>
      <c r="EF5" s="74"/>
      <c r="EG5" s="80"/>
      <c r="EH5" s="134" t="s">
        <v>699</v>
      </c>
      <c r="EI5" s="162"/>
      <c r="EJ5" s="74"/>
      <c r="EK5" s="74"/>
      <c r="EL5" s="80"/>
      <c r="EM5" s="134" t="s">
        <v>699</v>
      </c>
      <c r="EN5" s="162"/>
      <c r="EO5" s="74"/>
      <c r="EP5" s="74"/>
      <c r="EQ5" s="80"/>
      <c r="ER5" s="134" t="s">
        <v>699</v>
      </c>
      <c r="ES5" s="162"/>
      <c r="ET5" s="74"/>
      <c r="EU5" s="74"/>
      <c r="EV5" s="80"/>
      <c r="EW5" s="134" t="s">
        <v>699</v>
      </c>
      <c r="EX5" s="162"/>
      <c r="EY5" s="74"/>
      <c r="EZ5" s="74"/>
      <c r="FA5" s="80"/>
    </row>
    <row r="6" spans="1:158" ht="22.5" customHeight="1">
      <c r="A6" s="453"/>
      <c r="B6" s="454" t="s">
        <v>43</v>
      </c>
      <c r="C6" s="455"/>
      <c r="D6" s="456"/>
      <c r="E6" s="457"/>
      <c r="F6" s="457"/>
      <c r="G6" s="455"/>
      <c r="H6" s="455"/>
      <c r="I6" s="456"/>
      <c r="J6" s="457"/>
      <c r="K6" s="457"/>
      <c r="L6" s="455"/>
      <c r="M6" s="455"/>
      <c r="N6" s="456"/>
      <c r="O6" s="457"/>
      <c r="P6" s="457"/>
      <c r="Q6" s="455"/>
      <c r="R6" s="455"/>
      <c r="S6" s="456"/>
      <c r="T6" s="457"/>
      <c r="U6" s="457"/>
      <c r="V6" s="455"/>
      <c r="W6" s="455"/>
      <c r="X6" s="456"/>
      <c r="Y6" s="457"/>
      <c r="Z6" s="457"/>
      <c r="AA6" s="455"/>
      <c r="AB6" s="455"/>
      <c r="AC6" s="456"/>
      <c r="AD6" s="457"/>
      <c r="AE6" s="457"/>
      <c r="AF6" s="455"/>
      <c r="AG6" s="455"/>
      <c r="AH6" s="456"/>
      <c r="AI6" s="457"/>
      <c r="AJ6" s="457"/>
      <c r="AK6" s="455"/>
      <c r="AL6" s="455"/>
      <c r="AM6" s="456"/>
      <c r="AN6" s="457"/>
      <c r="AO6" s="457"/>
      <c r="AP6" s="455"/>
      <c r="AQ6" s="455"/>
      <c r="AR6" s="456"/>
      <c r="AS6" s="457"/>
      <c r="AT6" s="457"/>
      <c r="AU6" s="455"/>
      <c r="AV6" s="455"/>
      <c r="AW6" s="456"/>
      <c r="AX6" s="457"/>
      <c r="AY6" s="457"/>
      <c r="AZ6" s="455"/>
      <c r="BA6" s="455"/>
      <c r="BB6" s="456"/>
      <c r="BC6" s="457"/>
      <c r="BD6" s="457"/>
      <c r="BE6" s="455"/>
      <c r="BF6" s="455"/>
      <c r="BG6" s="456"/>
      <c r="BH6" s="457"/>
      <c r="BI6" s="457"/>
      <c r="BJ6" s="455"/>
      <c r="BK6" s="455"/>
      <c r="BL6" s="456"/>
      <c r="BM6" s="457"/>
      <c r="BN6" s="457"/>
      <c r="BO6" s="455"/>
      <c r="BP6" s="455"/>
      <c r="BQ6" s="456"/>
      <c r="BR6" s="457"/>
      <c r="BS6" s="457"/>
      <c r="BT6" s="455"/>
      <c r="BU6" s="455"/>
      <c r="BV6" s="456"/>
      <c r="BW6" s="457"/>
      <c r="BX6" s="457"/>
      <c r="BY6" s="455"/>
      <c r="BZ6" s="455"/>
      <c r="CA6" s="456"/>
      <c r="CB6" s="457"/>
      <c r="CC6" s="457"/>
      <c r="CD6" s="455"/>
      <c r="CE6" s="455"/>
      <c r="CF6" s="456"/>
      <c r="CG6" s="457"/>
      <c r="CH6" s="457"/>
      <c r="CI6" s="455"/>
      <c r="CJ6" s="455"/>
      <c r="CK6" s="456"/>
      <c r="CL6" s="457"/>
      <c r="CM6" s="457"/>
      <c r="CN6" s="455"/>
      <c r="CO6" s="455"/>
      <c r="CP6" s="456"/>
      <c r="CQ6" s="457"/>
      <c r="CR6" s="457"/>
      <c r="CS6" s="455"/>
      <c r="CT6" s="455"/>
      <c r="CU6" s="456"/>
      <c r="CV6" s="457"/>
      <c r="CW6" s="457"/>
      <c r="CX6" s="455"/>
      <c r="CY6" s="455"/>
      <c r="CZ6" s="456"/>
      <c r="DA6" s="457"/>
      <c r="DB6" s="457"/>
      <c r="DC6" s="455"/>
      <c r="DD6" s="455"/>
      <c r="DE6" s="456"/>
      <c r="DF6" s="457"/>
      <c r="DG6" s="457"/>
      <c r="DH6" s="455"/>
      <c r="DI6" s="455"/>
      <c r="DJ6" s="456"/>
      <c r="DK6" s="457"/>
      <c r="DL6" s="457"/>
      <c r="DM6" s="455"/>
      <c r="DN6" s="455"/>
      <c r="DO6" s="456"/>
      <c r="DP6" s="457"/>
      <c r="DQ6" s="457"/>
      <c r="DR6" s="455"/>
      <c r="DS6" s="455"/>
      <c r="DT6" s="456"/>
      <c r="DU6" s="457"/>
      <c r="DV6" s="457"/>
      <c r="DW6" s="455"/>
      <c r="DX6" s="455"/>
      <c r="DY6" s="456"/>
      <c r="DZ6" s="457"/>
      <c r="EA6" s="457"/>
      <c r="EB6" s="455"/>
      <c r="EC6" s="455"/>
      <c r="ED6" s="456"/>
      <c r="EE6" s="457"/>
      <c r="EF6" s="457"/>
      <c r="EG6" s="455"/>
      <c r="EH6" s="455"/>
      <c r="EI6" s="456"/>
      <c r="EJ6" s="457"/>
      <c r="EK6" s="457"/>
      <c r="EL6" s="455"/>
      <c r="EM6" s="455"/>
      <c r="EN6" s="456"/>
      <c r="EO6" s="457"/>
      <c r="EP6" s="457"/>
      <c r="EQ6" s="455"/>
      <c r="ER6" s="455"/>
      <c r="ES6" s="456"/>
      <c r="ET6" s="457"/>
      <c r="EU6" s="457"/>
      <c r="EV6" s="455"/>
      <c r="EW6" s="455"/>
      <c r="EX6" s="456"/>
      <c r="EY6" s="457"/>
      <c r="EZ6" s="457"/>
      <c r="FA6" s="455"/>
    </row>
  </sheetData>
  <mergeCells count="33">
    <mergeCell ref="EM3:EQ3"/>
    <mergeCell ref="ER3:EV3"/>
    <mergeCell ref="EW3:FA3"/>
    <mergeCell ref="DI3:DM3"/>
    <mergeCell ref="DN3:DR3"/>
    <mergeCell ref="DS3:DW3"/>
    <mergeCell ref="DX3:EB3"/>
    <mergeCell ref="EC3:EG3"/>
    <mergeCell ref="EH3:EL3"/>
    <mergeCell ref="DD3:DH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CY3:DC3"/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8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FB11"/>
  <sheetViews>
    <sheetView workbookViewId="0">
      <selection activeCell="G15" sqref="G15"/>
    </sheetView>
  </sheetViews>
  <sheetFormatPr defaultRowHeight="22.5" customHeight="1"/>
  <cols>
    <col min="1" max="1" width="5.875" customWidth="1"/>
    <col min="2" max="2" width="18.25" bestFit="1" customWidth="1"/>
    <col min="3" max="3" width="7.75" bestFit="1" customWidth="1"/>
    <col min="4" max="4" width="9.875" bestFit="1" customWidth="1"/>
    <col min="5" max="5" width="9.625" bestFit="1" customWidth="1"/>
    <col min="6" max="6" width="15" bestFit="1" customWidth="1"/>
    <col min="7" max="7" width="10.75" bestFit="1" customWidth="1"/>
    <col min="8" max="8" width="7.75" customWidth="1"/>
    <col min="9" max="9" width="9.875" customWidth="1"/>
    <col min="10" max="10" width="9.625" customWidth="1"/>
    <col min="11" max="11" width="15" customWidth="1"/>
    <col min="12" max="12" width="10.75" customWidth="1"/>
    <col min="13" max="13" width="7.75" customWidth="1"/>
    <col min="14" max="14" width="9.875" customWidth="1"/>
    <col min="15" max="15" width="9.625" customWidth="1"/>
    <col min="16" max="16" width="15" customWidth="1"/>
    <col min="17" max="17" width="10.75" customWidth="1"/>
    <col min="18" max="18" width="7.75" customWidth="1"/>
    <col min="19" max="19" width="9.875" customWidth="1"/>
    <col min="20" max="20" width="9.625" customWidth="1"/>
    <col min="21" max="21" width="15" customWidth="1"/>
    <col min="22" max="22" width="10.75" customWidth="1"/>
    <col min="23" max="23" width="7.75" customWidth="1"/>
    <col min="24" max="24" width="9.875" customWidth="1"/>
    <col min="25" max="25" width="9.625" customWidth="1"/>
    <col min="26" max="26" width="15" customWidth="1"/>
    <col min="27" max="27" width="10.75" customWidth="1"/>
    <col min="28" max="28" width="7.75" customWidth="1"/>
    <col min="29" max="29" width="9.875" customWidth="1"/>
    <col min="30" max="30" width="9.625" customWidth="1"/>
    <col min="31" max="31" width="15" customWidth="1"/>
    <col min="32" max="32" width="10.75" customWidth="1"/>
    <col min="33" max="33" width="7.75" customWidth="1"/>
    <col min="34" max="34" width="9.875" customWidth="1"/>
    <col min="35" max="35" width="9.625" customWidth="1"/>
    <col min="36" max="36" width="15" customWidth="1"/>
    <col min="37" max="37" width="10.75" customWidth="1"/>
    <col min="38" max="38" width="7.75" customWidth="1"/>
    <col min="39" max="39" width="9.875" customWidth="1"/>
    <col min="40" max="40" width="9.625" customWidth="1"/>
    <col min="41" max="41" width="15" customWidth="1"/>
    <col min="42" max="42" width="10.75" customWidth="1"/>
    <col min="43" max="43" width="7.75" customWidth="1"/>
    <col min="44" max="44" width="9.875" customWidth="1"/>
    <col min="45" max="45" width="9.625" customWidth="1"/>
    <col min="46" max="46" width="15" customWidth="1"/>
    <col min="47" max="47" width="10.75" customWidth="1"/>
    <col min="48" max="48" width="7.75" customWidth="1"/>
    <col min="49" max="49" width="9.875" customWidth="1"/>
    <col min="50" max="50" width="9.625" customWidth="1"/>
    <col min="51" max="51" width="15" customWidth="1"/>
    <col min="52" max="52" width="10.75" customWidth="1"/>
    <col min="53" max="53" width="7.75" customWidth="1"/>
    <col min="54" max="54" width="9.875" customWidth="1"/>
    <col min="55" max="55" width="9.625" customWidth="1"/>
    <col min="56" max="56" width="15" customWidth="1"/>
    <col min="57" max="57" width="10.75" customWidth="1"/>
    <col min="58" max="58" width="7.75" customWidth="1"/>
    <col min="59" max="59" width="9.875" customWidth="1"/>
    <col min="60" max="60" width="9.625" customWidth="1"/>
    <col min="61" max="61" width="15" customWidth="1"/>
    <col min="62" max="62" width="10.75" customWidth="1"/>
    <col min="63" max="63" width="7.75" customWidth="1"/>
    <col min="64" max="64" width="9.875" customWidth="1"/>
    <col min="65" max="65" width="9.625" customWidth="1"/>
    <col min="66" max="66" width="15" customWidth="1"/>
    <col min="67" max="67" width="10.75" customWidth="1"/>
    <col min="68" max="68" width="7.75" customWidth="1"/>
    <col min="69" max="69" width="9.875" customWidth="1"/>
    <col min="70" max="70" width="9.625" customWidth="1"/>
    <col min="71" max="71" width="15" customWidth="1"/>
    <col min="72" max="72" width="10.75" customWidth="1"/>
    <col min="73" max="73" width="7.75" customWidth="1"/>
    <col min="74" max="74" width="9.875" customWidth="1"/>
    <col min="75" max="75" width="9.625" customWidth="1"/>
    <col min="76" max="76" width="15" customWidth="1"/>
    <col min="77" max="77" width="10.75" customWidth="1"/>
    <col min="78" max="78" width="7.75" customWidth="1"/>
    <col min="79" max="79" width="9.875" customWidth="1"/>
    <col min="80" max="80" width="9.625" customWidth="1"/>
    <col min="81" max="81" width="15" customWidth="1"/>
    <col min="82" max="82" width="10.75" customWidth="1"/>
    <col min="83" max="83" width="7.75" customWidth="1"/>
    <col min="84" max="84" width="9.875" customWidth="1"/>
    <col min="85" max="85" width="9.625" customWidth="1"/>
    <col min="86" max="86" width="15" customWidth="1"/>
    <col min="87" max="87" width="10.75" customWidth="1"/>
    <col min="88" max="88" width="7.75" customWidth="1"/>
    <col min="89" max="89" width="9.875" customWidth="1"/>
    <col min="90" max="90" width="9.625" customWidth="1"/>
    <col min="91" max="91" width="15" customWidth="1"/>
    <col min="92" max="92" width="10.75" customWidth="1"/>
    <col min="93" max="93" width="7.75" customWidth="1"/>
    <col min="94" max="94" width="9.875" customWidth="1"/>
    <col min="95" max="95" width="9.625" customWidth="1"/>
    <col min="96" max="96" width="15" customWidth="1"/>
    <col min="97" max="97" width="10.75" customWidth="1"/>
    <col min="98" max="98" width="7.75" customWidth="1"/>
    <col min="99" max="99" width="9.875" customWidth="1"/>
    <col min="100" max="100" width="9.625" customWidth="1"/>
    <col min="101" max="101" width="15" customWidth="1"/>
    <col min="102" max="102" width="10.75" customWidth="1"/>
    <col min="103" max="103" width="7.75" customWidth="1"/>
    <col min="104" max="104" width="9.875" customWidth="1"/>
    <col min="105" max="105" width="9.625" customWidth="1"/>
    <col min="106" max="106" width="15" customWidth="1"/>
    <col min="107" max="107" width="10.75" customWidth="1"/>
    <col min="108" max="108" width="7.75" customWidth="1"/>
    <col min="109" max="109" width="9.875" customWidth="1"/>
    <col min="110" max="110" width="9.625" customWidth="1"/>
    <col min="111" max="111" width="15" customWidth="1"/>
    <col min="112" max="112" width="10.75" customWidth="1"/>
    <col min="113" max="113" width="7.75" customWidth="1"/>
    <col min="114" max="114" width="9.875" customWidth="1"/>
    <col min="115" max="115" width="9.625" customWidth="1"/>
    <col min="116" max="116" width="15" customWidth="1"/>
    <col min="117" max="117" width="10.75" customWidth="1"/>
    <col min="118" max="118" width="7.75" customWidth="1"/>
    <col min="119" max="119" width="9.875" customWidth="1"/>
    <col min="120" max="120" width="9.625" customWidth="1"/>
    <col min="121" max="121" width="15" customWidth="1"/>
    <col min="122" max="122" width="10.75" customWidth="1"/>
    <col min="123" max="123" width="7.75" customWidth="1"/>
    <col min="124" max="124" width="9.875" customWidth="1"/>
    <col min="125" max="125" width="9.625" customWidth="1"/>
    <col min="126" max="126" width="15" customWidth="1"/>
    <col min="127" max="127" width="10.75" customWidth="1"/>
    <col min="128" max="128" width="7.75" customWidth="1"/>
    <col min="129" max="129" width="9.875" customWidth="1"/>
    <col min="130" max="130" width="9.625" customWidth="1"/>
    <col min="131" max="131" width="15" customWidth="1"/>
    <col min="132" max="132" width="10.75" customWidth="1"/>
    <col min="133" max="133" width="7.75" customWidth="1"/>
    <col min="134" max="134" width="9.875" customWidth="1"/>
    <col min="135" max="135" width="9.625" customWidth="1"/>
    <col min="136" max="136" width="15" customWidth="1"/>
    <col min="137" max="137" width="10.75" customWidth="1"/>
    <col min="138" max="138" width="7.75" customWidth="1"/>
    <col min="139" max="139" width="9.875" customWidth="1"/>
    <col min="140" max="140" width="9.625" customWidth="1"/>
    <col min="141" max="141" width="15" customWidth="1"/>
    <col min="142" max="142" width="10.75" customWidth="1"/>
    <col min="143" max="143" width="7.75" customWidth="1"/>
    <col min="144" max="144" width="9.875" customWidth="1"/>
    <col min="145" max="145" width="9.625" customWidth="1"/>
    <col min="146" max="146" width="15" customWidth="1"/>
    <col min="147" max="147" width="10.75" customWidth="1"/>
    <col min="148" max="148" width="7.75" bestFit="1" customWidth="1"/>
    <col min="149" max="149" width="9.875" bestFit="1" customWidth="1"/>
    <col min="150" max="150" width="9.625" bestFit="1" customWidth="1"/>
    <col min="151" max="151" width="15" bestFit="1" customWidth="1"/>
    <col min="152" max="152" width="10.75" bestFit="1" customWidth="1"/>
    <col min="153" max="153" width="7.75" bestFit="1" customWidth="1"/>
    <col min="154" max="154" width="9.875" bestFit="1" customWidth="1"/>
    <col min="155" max="155" width="9.625" bestFit="1" customWidth="1"/>
    <col min="156" max="156" width="15" bestFit="1" customWidth="1"/>
    <col min="157" max="157" width="10.75" bestFit="1" customWidth="1"/>
  </cols>
  <sheetData>
    <row r="1" spans="1:158" s="172" customFormat="1" ht="22.5" customHeight="1">
      <c r="A1" s="172" t="s">
        <v>734</v>
      </c>
    </row>
    <row r="2" spans="1:158" s="172" customFormat="1" ht="22.5" customHeight="1">
      <c r="A2" s="172" t="s">
        <v>693</v>
      </c>
    </row>
    <row r="3" spans="1:158" ht="22.5" customHeight="1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0"/>
      <c r="FB3" s="429"/>
    </row>
    <row r="4" spans="1:158" ht="22.5" customHeight="1">
      <c r="A4" s="469"/>
      <c r="B4" s="469"/>
      <c r="C4" s="73" t="s">
        <v>694</v>
      </c>
      <c r="D4" s="428" t="s">
        <v>695</v>
      </c>
      <c r="E4" s="164" t="s">
        <v>696</v>
      </c>
      <c r="F4" s="428" t="s">
        <v>697</v>
      </c>
      <c r="G4" s="72" t="s">
        <v>698</v>
      </c>
      <c r="H4" s="73" t="s">
        <v>694</v>
      </c>
      <c r="I4" s="428" t="s">
        <v>695</v>
      </c>
      <c r="J4" s="164" t="s">
        <v>696</v>
      </c>
      <c r="K4" s="428" t="s">
        <v>697</v>
      </c>
      <c r="L4" s="72" t="s">
        <v>698</v>
      </c>
      <c r="M4" s="73" t="s">
        <v>694</v>
      </c>
      <c r="N4" s="428" t="s">
        <v>695</v>
      </c>
      <c r="O4" s="164" t="s">
        <v>696</v>
      </c>
      <c r="P4" s="428" t="s">
        <v>697</v>
      </c>
      <c r="Q4" s="72" t="s">
        <v>698</v>
      </c>
      <c r="R4" s="73" t="s">
        <v>694</v>
      </c>
      <c r="S4" s="428" t="s">
        <v>695</v>
      </c>
      <c r="T4" s="164" t="s">
        <v>696</v>
      </c>
      <c r="U4" s="428" t="s">
        <v>697</v>
      </c>
      <c r="V4" s="72" t="s">
        <v>698</v>
      </c>
      <c r="W4" s="73" t="s">
        <v>694</v>
      </c>
      <c r="X4" s="428" t="s">
        <v>695</v>
      </c>
      <c r="Y4" s="164" t="s">
        <v>696</v>
      </c>
      <c r="Z4" s="428" t="s">
        <v>697</v>
      </c>
      <c r="AA4" s="72" t="s">
        <v>698</v>
      </c>
      <c r="AB4" s="73" t="s">
        <v>694</v>
      </c>
      <c r="AC4" s="428" t="s">
        <v>695</v>
      </c>
      <c r="AD4" s="164" t="s">
        <v>696</v>
      </c>
      <c r="AE4" s="428" t="s">
        <v>697</v>
      </c>
      <c r="AF4" s="72" t="s">
        <v>698</v>
      </c>
      <c r="AG4" s="73" t="s">
        <v>694</v>
      </c>
      <c r="AH4" s="428" t="s">
        <v>695</v>
      </c>
      <c r="AI4" s="164" t="s">
        <v>696</v>
      </c>
      <c r="AJ4" s="428" t="s">
        <v>697</v>
      </c>
      <c r="AK4" s="72" t="s">
        <v>698</v>
      </c>
      <c r="AL4" s="73" t="s">
        <v>694</v>
      </c>
      <c r="AM4" s="428" t="s">
        <v>695</v>
      </c>
      <c r="AN4" s="164" t="s">
        <v>696</v>
      </c>
      <c r="AO4" s="428" t="s">
        <v>697</v>
      </c>
      <c r="AP4" s="72" t="s">
        <v>698</v>
      </c>
      <c r="AQ4" s="73" t="s">
        <v>694</v>
      </c>
      <c r="AR4" s="428" t="s">
        <v>695</v>
      </c>
      <c r="AS4" s="164" t="s">
        <v>696</v>
      </c>
      <c r="AT4" s="428" t="s">
        <v>697</v>
      </c>
      <c r="AU4" s="72" t="s">
        <v>698</v>
      </c>
      <c r="AV4" s="73" t="s">
        <v>694</v>
      </c>
      <c r="AW4" s="428" t="s">
        <v>695</v>
      </c>
      <c r="AX4" s="164" t="s">
        <v>696</v>
      </c>
      <c r="AY4" s="428" t="s">
        <v>697</v>
      </c>
      <c r="AZ4" s="72" t="s">
        <v>698</v>
      </c>
      <c r="BA4" s="73" t="s">
        <v>694</v>
      </c>
      <c r="BB4" s="428" t="s">
        <v>695</v>
      </c>
      <c r="BC4" s="164" t="s">
        <v>696</v>
      </c>
      <c r="BD4" s="428" t="s">
        <v>697</v>
      </c>
      <c r="BE4" s="72" t="s">
        <v>698</v>
      </c>
      <c r="BF4" s="73" t="s">
        <v>694</v>
      </c>
      <c r="BG4" s="428" t="s">
        <v>695</v>
      </c>
      <c r="BH4" s="164" t="s">
        <v>696</v>
      </c>
      <c r="BI4" s="428" t="s">
        <v>697</v>
      </c>
      <c r="BJ4" s="72" t="s">
        <v>698</v>
      </c>
      <c r="BK4" s="73" t="s">
        <v>694</v>
      </c>
      <c r="BL4" s="428" t="s">
        <v>695</v>
      </c>
      <c r="BM4" s="164" t="s">
        <v>696</v>
      </c>
      <c r="BN4" s="428" t="s">
        <v>697</v>
      </c>
      <c r="BO4" s="72" t="s">
        <v>698</v>
      </c>
      <c r="BP4" s="73" t="s">
        <v>694</v>
      </c>
      <c r="BQ4" s="428" t="s">
        <v>695</v>
      </c>
      <c r="BR4" s="164" t="s">
        <v>696</v>
      </c>
      <c r="BS4" s="428" t="s">
        <v>697</v>
      </c>
      <c r="BT4" s="72" t="s">
        <v>698</v>
      </c>
      <c r="BU4" s="73" t="s">
        <v>694</v>
      </c>
      <c r="BV4" s="428" t="s">
        <v>695</v>
      </c>
      <c r="BW4" s="164" t="s">
        <v>696</v>
      </c>
      <c r="BX4" s="428" t="s">
        <v>697</v>
      </c>
      <c r="BY4" s="72" t="s">
        <v>698</v>
      </c>
      <c r="BZ4" s="73" t="s">
        <v>694</v>
      </c>
      <c r="CA4" s="428" t="s">
        <v>695</v>
      </c>
      <c r="CB4" s="164" t="s">
        <v>696</v>
      </c>
      <c r="CC4" s="428" t="s">
        <v>697</v>
      </c>
      <c r="CD4" s="72" t="s">
        <v>698</v>
      </c>
      <c r="CE4" s="73" t="s">
        <v>694</v>
      </c>
      <c r="CF4" s="428" t="s">
        <v>695</v>
      </c>
      <c r="CG4" s="164" t="s">
        <v>696</v>
      </c>
      <c r="CH4" s="428" t="s">
        <v>697</v>
      </c>
      <c r="CI4" s="72" t="s">
        <v>698</v>
      </c>
      <c r="CJ4" s="73" t="s">
        <v>694</v>
      </c>
      <c r="CK4" s="428" t="s">
        <v>695</v>
      </c>
      <c r="CL4" s="164" t="s">
        <v>696</v>
      </c>
      <c r="CM4" s="428" t="s">
        <v>697</v>
      </c>
      <c r="CN4" s="72" t="s">
        <v>698</v>
      </c>
      <c r="CO4" s="73" t="s">
        <v>694</v>
      </c>
      <c r="CP4" s="428" t="s">
        <v>695</v>
      </c>
      <c r="CQ4" s="164" t="s">
        <v>696</v>
      </c>
      <c r="CR4" s="428" t="s">
        <v>697</v>
      </c>
      <c r="CS4" s="72" t="s">
        <v>698</v>
      </c>
      <c r="CT4" s="73" t="s">
        <v>694</v>
      </c>
      <c r="CU4" s="428" t="s">
        <v>695</v>
      </c>
      <c r="CV4" s="164" t="s">
        <v>696</v>
      </c>
      <c r="CW4" s="428" t="s">
        <v>697</v>
      </c>
      <c r="CX4" s="72" t="s">
        <v>698</v>
      </c>
      <c r="CY4" s="73" t="s">
        <v>694</v>
      </c>
      <c r="CZ4" s="428" t="s">
        <v>695</v>
      </c>
      <c r="DA4" s="164" t="s">
        <v>696</v>
      </c>
      <c r="DB4" s="428" t="s">
        <v>697</v>
      </c>
      <c r="DC4" s="72" t="s">
        <v>698</v>
      </c>
      <c r="DD4" s="73" t="s">
        <v>694</v>
      </c>
      <c r="DE4" s="428" t="s">
        <v>695</v>
      </c>
      <c r="DF4" s="164" t="s">
        <v>696</v>
      </c>
      <c r="DG4" s="428" t="s">
        <v>697</v>
      </c>
      <c r="DH4" s="72" t="s">
        <v>698</v>
      </c>
      <c r="DI4" s="73" t="s">
        <v>694</v>
      </c>
      <c r="DJ4" s="428" t="s">
        <v>695</v>
      </c>
      <c r="DK4" s="164" t="s">
        <v>696</v>
      </c>
      <c r="DL4" s="428" t="s">
        <v>697</v>
      </c>
      <c r="DM4" s="72" t="s">
        <v>698</v>
      </c>
      <c r="DN4" s="73" t="s">
        <v>694</v>
      </c>
      <c r="DO4" s="428" t="s">
        <v>695</v>
      </c>
      <c r="DP4" s="164" t="s">
        <v>696</v>
      </c>
      <c r="DQ4" s="428" t="s">
        <v>697</v>
      </c>
      <c r="DR4" s="72" t="s">
        <v>698</v>
      </c>
      <c r="DS4" s="73" t="s">
        <v>694</v>
      </c>
      <c r="DT4" s="428" t="s">
        <v>695</v>
      </c>
      <c r="DU4" s="164" t="s">
        <v>696</v>
      </c>
      <c r="DV4" s="428" t="s">
        <v>697</v>
      </c>
      <c r="DW4" s="72" t="s">
        <v>698</v>
      </c>
      <c r="DX4" s="73" t="s">
        <v>694</v>
      </c>
      <c r="DY4" s="428" t="s">
        <v>695</v>
      </c>
      <c r="DZ4" s="164" t="s">
        <v>696</v>
      </c>
      <c r="EA4" s="428" t="s">
        <v>697</v>
      </c>
      <c r="EB4" s="72" t="s">
        <v>698</v>
      </c>
      <c r="EC4" s="73" t="s">
        <v>694</v>
      </c>
      <c r="ED4" s="428" t="s">
        <v>695</v>
      </c>
      <c r="EE4" s="164" t="s">
        <v>696</v>
      </c>
      <c r="EF4" s="428" t="s">
        <v>697</v>
      </c>
      <c r="EG4" s="72" t="s">
        <v>698</v>
      </c>
      <c r="EH4" s="73" t="s">
        <v>694</v>
      </c>
      <c r="EI4" s="428" t="s">
        <v>695</v>
      </c>
      <c r="EJ4" s="164" t="s">
        <v>696</v>
      </c>
      <c r="EK4" s="428" t="s">
        <v>697</v>
      </c>
      <c r="EL4" s="72" t="s">
        <v>698</v>
      </c>
      <c r="EM4" s="73" t="s">
        <v>694</v>
      </c>
      <c r="EN4" s="428" t="s">
        <v>695</v>
      </c>
      <c r="EO4" s="164" t="s">
        <v>696</v>
      </c>
      <c r="EP4" s="428" t="s">
        <v>697</v>
      </c>
      <c r="EQ4" s="72" t="s">
        <v>698</v>
      </c>
      <c r="ER4" s="73" t="s">
        <v>694</v>
      </c>
      <c r="ES4" s="428" t="s">
        <v>695</v>
      </c>
      <c r="ET4" s="164" t="s">
        <v>696</v>
      </c>
      <c r="EU4" s="428" t="s">
        <v>697</v>
      </c>
      <c r="EV4" s="72" t="s">
        <v>698</v>
      </c>
      <c r="EW4" s="73" t="s">
        <v>694</v>
      </c>
      <c r="EX4" s="428" t="s">
        <v>695</v>
      </c>
      <c r="EY4" s="164" t="s">
        <v>696</v>
      </c>
      <c r="EZ4" s="428" t="s">
        <v>697</v>
      </c>
      <c r="FA4" s="72" t="s">
        <v>698</v>
      </c>
    </row>
    <row r="5" spans="1:158" ht="22.5" customHeight="1">
      <c r="A5" s="166" t="s">
        <v>690</v>
      </c>
      <c r="B5" s="132"/>
      <c r="C5" s="155"/>
      <c r="D5" s="215"/>
      <c r="E5" s="192"/>
      <c r="F5" s="192"/>
      <c r="G5" s="155"/>
      <c r="H5" s="155"/>
      <c r="I5" s="215"/>
      <c r="J5" s="192"/>
      <c r="K5" s="192"/>
      <c r="L5" s="155"/>
      <c r="M5" s="155"/>
      <c r="N5" s="215"/>
      <c r="O5" s="192"/>
      <c r="P5" s="192"/>
      <c r="Q5" s="155"/>
      <c r="R5" s="155"/>
      <c r="S5" s="215"/>
      <c r="T5" s="192"/>
      <c r="U5" s="192"/>
      <c r="V5" s="155"/>
      <c r="W5" s="155"/>
      <c r="X5" s="215"/>
      <c r="Y5" s="192"/>
      <c r="Z5" s="192"/>
      <c r="AA5" s="155"/>
      <c r="AB5" s="155"/>
      <c r="AC5" s="215"/>
      <c r="AD5" s="192"/>
      <c r="AE5" s="192"/>
      <c r="AF5" s="155"/>
      <c r="AG5" s="155"/>
      <c r="AH5" s="215"/>
      <c r="AI5" s="192"/>
      <c r="AJ5" s="192"/>
      <c r="AK5" s="155"/>
      <c r="AL5" s="155"/>
      <c r="AM5" s="215"/>
      <c r="AN5" s="192"/>
      <c r="AO5" s="192"/>
      <c r="AP5" s="155"/>
      <c r="AQ5" s="155"/>
      <c r="AR5" s="215"/>
      <c r="AS5" s="192"/>
      <c r="AT5" s="192"/>
      <c r="AU5" s="155"/>
      <c r="AV5" s="155"/>
      <c r="AW5" s="215"/>
      <c r="AX5" s="192"/>
      <c r="AY5" s="192"/>
      <c r="AZ5" s="155"/>
      <c r="BA5" s="155"/>
      <c r="BB5" s="215"/>
      <c r="BC5" s="192"/>
      <c r="BD5" s="192"/>
      <c r="BE5" s="155"/>
      <c r="BF5" s="155"/>
      <c r="BG5" s="215"/>
      <c r="BH5" s="192"/>
      <c r="BI5" s="192"/>
      <c r="BJ5" s="155"/>
      <c r="BK5" s="155"/>
      <c r="BL5" s="215"/>
      <c r="BM5" s="192"/>
      <c r="BN5" s="192"/>
      <c r="BO5" s="155"/>
      <c r="BP5" s="155"/>
      <c r="BQ5" s="215"/>
      <c r="BR5" s="192"/>
      <c r="BS5" s="192"/>
      <c r="BT5" s="155"/>
      <c r="BU5" s="155"/>
      <c r="BV5" s="215"/>
      <c r="BW5" s="192"/>
      <c r="BX5" s="192"/>
      <c r="BY5" s="155"/>
      <c r="BZ5" s="155"/>
      <c r="CA5" s="215"/>
      <c r="CB5" s="192"/>
      <c r="CC5" s="192"/>
      <c r="CD5" s="155"/>
      <c r="CE5" s="155"/>
      <c r="CF5" s="215"/>
      <c r="CG5" s="192"/>
      <c r="CH5" s="192"/>
      <c r="CI5" s="155"/>
      <c r="CJ5" s="155"/>
      <c r="CK5" s="215"/>
      <c r="CL5" s="192"/>
      <c r="CM5" s="192"/>
      <c r="CN5" s="155"/>
      <c r="CO5" s="155"/>
      <c r="CP5" s="215"/>
      <c r="CQ5" s="192"/>
      <c r="CR5" s="192"/>
      <c r="CS5" s="155"/>
      <c r="CT5" s="155"/>
      <c r="CU5" s="215"/>
      <c r="CV5" s="192"/>
      <c r="CW5" s="192"/>
      <c r="CX5" s="155"/>
      <c r="CY5" s="155"/>
      <c r="CZ5" s="215"/>
      <c r="DA5" s="192"/>
      <c r="DB5" s="192"/>
      <c r="DC5" s="155"/>
      <c r="DD5" s="155"/>
      <c r="DE5" s="215"/>
      <c r="DF5" s="192"/>
      <c r="DG5" s="192"/>
      <c r="DH5" s="155"/>
      <c r="DI5" s="155"/>
      <c r="DJ5" s="215"/>
      <c r="DK5" s="192"/>
      <c r="DL5" s="192"/>
      <c r="DM5" s="155"/>
      <c r="DN5" s="155"/>
      <c r="DO5" s="215"/>
      <c r="DP5" s="192"/>
      <c r="DQ5" s="192"/>
      <c r="DR5" s="155"/>
      <c r="DS5" s="155"/>
      <c r="DT5" s="215"/>
      <c r="DU5" s="192"/>
      <c r="DV5" s="192"/>
      <c r="DW5" s="155"/>
      <c r="DX5" s="155"/>
      <c r="DY5" s="215"/>
      <c r="DZ5" s="192"/>
      <c r="EA5" s="192"/>
      <c r="EB5" s="155"/>
      <c r="EC5" s="155"/>
      <c r="ED5" s="215"/>
      <c r="EE5" s="192"/>
      <c r="EF5" s="192"/>
      <c r="EG5" s="155"/>
      <c r="EH5" s="155"/>
      <c r="EI5" s="215"/>
      <c r="EJ5" s="192"/>
      <c r="EK5" s="192"/>
      <c r="EL5" s="155"/>
      <c r="EM5" s="155"/>
      <c r="EN5" s="215"/>
      <c r="EO5" s="192"/>
      <c r="EP5" s="192"/>
      <c r="EQ5" s="155"/>
      <c r="ER5" s="155"/>
      <c r="ES5" s="215"/>
      <c r="ET5" s="192"/>
      <c r="EU5" s="192"/>
      <c r="EV5" s="155"/>
      <c r="EW5" s="155"/>
      <c r="EX5" s="215"/>
      <c r="EY5" s="192"/>
      <c r="EZ5" s="192"/>
      <c r="FA5" s="155"/>
    </row>
    <row r="6" spans="1:158" ht="22.5" customHeight="1">
      <c r="A6" s="132"/>
      <c r="B6" s="132" t="s">
        <v>710</v>
      </c>
      <c r="C6" s="134" t="s">
        <v>699</v>
      </c>
      <c r="D6" s="141"/>
      <c r="E6" s="191"/>
      <c r="F6" s="191"/>
      <c r="G6" s="134"/>
      <c r="H6" s="134" t="s">
        <v>699</v>
      </c>
      <c r="I6" s="141"/>
      <c r="J6" s="191"/>
      <c r="K6" s="191"/>
      <c r="L6" s="134"/>
      <c r="M6" s="134" t="s">
        <v>699</v>
      </c>
      <c r="N6" s="141"/>
      <c r="O6" s="191"/>
      <c r="P6" s="191"/>
      <c r="Q6" s="134"/>
      <c r="R6" s="134" t="s">
        <v>699</v>
      </c>
      <c r="S6" s="141"/>
      <c r="T6" s="191"/>
      <c r="U6" s="191"/>
      <c r="V6" s="134"/>
      <c r="W6" s="134" t="s">
        <v>699</v>
      </c>
      <c r="X6" s="141"/>
      <c r="Y6" s="191"/>
      <c r="Z6" s="191"/>
      <c r="AA6" s="134"/>
      <c r="AB6" s="134" t="s">
        <v>699</v>
      </c>
      <c r="AC6" s="141"/>
      <c r="AD6" s="191"/>
      <c r="AE6" s="191"/>
      <c r="AF6" s="134"/>
      <c r="AG6" s="134" t="s">
        <v>699</v>
      </c>
      <c r="AH6" s="141"/>
      <c r="AI6" s="191"/>
      <c r="AJ6" s="191"/>
      <c r="AK6" s="134"/>
      <c r="AL6" s="134" t="s">
        <v>699</v>
      </c>
      <c r="AM6" s="141"/>
      <c r="AN6" s="191"/>
      <c r="AO6" s="191"/>
      <c r="AP6" s="134"/>
      <c r="AQ6" s="134" t="s">
        <v>699</v>
      </c>
      <c r="AR6" s="141"/>
      <c r="AS6" s="191"/>
      <c r="AT6" s="191"/>
      <c r="AU6" s="134"/>
      <c r="AV6" s="134" t="s">
        <v>699</v>
      </c>
      <c r="AW6" s="141"/>
      <c r="AX6" s="191"/>
      <c r="AY6" s="191"/>
      <c r="AZ6" s="134"/>
      <c r="BA6" s="134" t="s">
        <v>699</v>
      </c>
      <c r="BB6" s="141"/>
      <c r="BC6" s="191"/>
      <c r="BD6" s="191"/>
      <c r="BE6" s="134"/>
      <c r="BF6" s="134" t="s">
        <v>699</v>
      </c>
      <c r="BG6" s="141"/>
      <c r="BH6" s="191"/>
      <c r="BI6" s="191"/>
      <c r="BJ6" s="134"/>
      <c r="BK6" s="134" t="s">
        <v>699</v>
      </c>
      <c r="BL6" s="141"/>
      <c r="BM6" s="191"/>
      <c r="BN6" s="191"/>
      <c r="BO6" s="134"/>
      <c r="BP6" s="134" t="s">
        <v>699</v>
      </c>
      <c r="BQ6" s="141"/>
      <c r="BR6" s="191"/>
      <c r="BS6" s="191"/>
      <c r="BT6" s="134"/>
      <c r="BU6" s="134" t="s">
        <v>699</v>
      </c>
      <c r="BV6" s="141"/>
      <c r="BW6" s="191"/>
      <c r="BX6" s="191"/>
      <c r="BY6" s="134"/>
      <c r="BZ6" s="134" t="s">
        <v>699</v>
      </c>
      <c r="CA6" s="141"/>
      <c r="CB6" s="191"/>
      <c r="CC6" s="191"/>
      <c r="CD6" s="134"/>
      <c r="CE6" s="134" t="s">
        <v>699</v>
      </c>
      <c r="CF6" s="141"/>
      <c r="CG6" s="191"/>
      <c r="CH6" s="191"/>
      <c r="CI6" s="134"/>
      <c r="CJ6" s="134" t="s">
        <v>699</v>
      </c>
      <c r="CK6" s="141"/>
      <c r="CL6" s="191"/>
      <c r="CM6" s="191"/>
      <c r="CN6" s="134"/>
      <c r="CO6" s="134" t="s">
        <v>699</v>
      </c>
      <c r="CP6" s="141"/>
      <c r="CQ6" s="191"/>
      <c r="CR6" s="191"/>
      <c r="CS6" s="134"/>
      <c r="CT6" s="134" t="s">
        <v>699</v>
      </c>
      <c r="CU6" s="141"/>
      <c r="CV6" s="191"/>
      <c r="CW6" s="191"/>
      <c r="CX6" s="134"/>
      <c r="CY6" s="134" t="s">
        <v>699</v>
      </c>
      <c r="CZ6" s="141"/>
      <c r="DA6" s="191"/>
      <c r="DB6" s="191"/>
      <c r="DC6" s="134"/>
      <c r="DD6" s="134" t="s">
        <v>699</v>
      </c>
      <c r="DE6" s="141"/>
      <c r="DF6" s="191"/>
      <c r="DG6" s="191"/>
      <c r="DH6" s="134"/>
      <c r="DI6" s="134" t="s">
        <v>699</v>
      </c>
      <c r="DJ6" s="141"/>
      <c r="DK6" s="191"/>
      <c r="DL6" s="191"/>
      <c r="DM6" s="134"/>
      <c r="DN6" s="134" t="s">
        <v>699</v>
      </c>
      <c r="DO6" s="141"/>
      <c r="DP6" s="191"/>
      <c r="DQ6" s="191"/>
      <c r="DR6" s="134"/>
      <c r="DS6" s="134" t="s">
        <v>699</v>
      </c>
      <c r="DT6" s="141"/>
      <c r="DU6" s="191"/>
      <c r="DV6" s="191"/>
      <c r="DW6" s="134"/>
      <c r="DX6" s="134" t="s">
        <v>699</v>
      </c>
      <c r="DY6" s="141"/>
      <c r="DZ6" s="191"/>
      <c r="EA6" s="191"/>
      <c r="EB6" s="134"/>
      <c r="EC6" s="134" t="s">
        <v>699</v>
      </c>
      <c r="ED6" s="141"/>
      <c r="EE6" s="191"/>
      <c r="EF6" s="191"/>
      <c r="EG6" s="134"/>
      <c r="EH6" s="134" t="s">
        <v>699</v>
      </c>
      <c r="EI6" s="141"/>
      <c r="EJ6" s="191"/>
      <c r="EK6" s="191"/>
      <c r="EL6" s="134"/>
      <c r="EM6" s="134" t="s">
        <v>699</v>
      </c>
      <c r="EN6" s="141"/>
      <c r="EO6" s="191"/>
      <c r="EP6" s="191"/>
      <c r="EQ6" s="134"/>
      <c r="ER6" s="134" t="s">
        <v>699</v>
      </c>
      <c r="ES6" s="141"/>
      <c r="ET6" s="191"/>
      <c r="EU6" s="191"/>
      <c r="EV6" s="134"/>
      <c r="EW6" s="134" t="s">
        <v>699</v>
      </c>
      <c r="EX6" s="141"/>
      <c r="EY6" s="191"/>
      <c r="EZ6" s="191"/>
      <c r="FA6" s="134"/>
    </row>
    <row r="7" spans="1:158" ht="22.5" customHeight="1" thickBot="1">
      <c r="A7" s="167"/>
      <c r="B7" s="157" t="s">
        <v>43</v>
      </c>
      <c r="C7" s="168"/>
      <c r="D7" s="157"/>
      <c r="E7" s="157"/>
      <c r="F7" s="157"/>
      <c r="G7" s="157"/>
      <c r="H7" s="168"/>
      <c r="I7" s="157"/>
      <c r="J7" s="157"/>
      <c r="K7" s="157"/>
      <c r="L7" s="157"/>
      <c r="M7" s="168"/>
      <c r="N7" s="157"/>
      <c r="O7" s="157"/>
      <c r="P7" s="157"/>
      <c r="Q7" s="157"/>
      <c r="R7" s="168"/>
      <c r="S7" s="157"/>
      <c r="T7" s="157"/>
      <c r="U7" s="157"/>
      <c r="V7" s="157"/>
      <c r="W7" s="168"/>
      <c r="X7" s="157"/>
      <c r="Y7" s="157"/>
      <c r="Z7" s="157"/>
      <c r="AA7" s="157"/>
      <c r="AB7" s="168"/>
      <c r="AC7" s="157"/>
      <c r="AD7" s="157"/>
      <c r="AE7" s="157"/>
      <c r="AF7" s="157"/>
      <c r="AG7" s="168"/>
      <c r="AH7" s="157"/>
      <c r="AI7" s="157"/>
      <c r="AJ7" s="157"/>
      <c r="AK7" s="157"/>
      <c r="AL7" s="168"/>
      <c r="AM7" s="157"/>
      <c r="AN7" s="157"/>
      <c r="AO7" s="157"/>
      <c r="AP7" s="157"/>
      <c r="AQ7" s="168"/>
      <c r="AR7" s="157"/>
      <c r="AS7" s="157"/>
      <c r="AT7" s="157"/>
      <c r="AU7" s="157"/>
      <c r="AV7" s="168"/>
      <c r="AW7" s="157"/>
      <c r="AX7" s="157"/>
      <c r="AY7" s="157"/>
      <c r="AZ7" s="157"/>
      <c r="BA7" s="168"/>
      <c r="BB7" s="157"/>
      <c r="BC7" s="157"/>
      <c r="BD7" s="157"/>
      <c r="BE7" s="157"/>
      <c r="BF7" s="168"/>
      <c r="BG7" s="157"/>
      <c r="BH7" s="157"/>
      <c r="BI7" s="157"/>
      <c r="BJ7" s="157"/>
      <c r="BK7" s="168"/>
      <c r="BL7" s="157"/>
      <c r="BM7" s="157"/>
      <c r="BN7" s="157"/>
      <c r="BO7" s="157"/>
      <c r="BP7" s="168"/>
      <c r="BQ7" s="157"/>
      <c r="BR7" s="157"/>
      <c r="BS7" s="157"/>
      <c r="BT7" s="157"/>
      <c r="BU7" s="168"/>
      <c r="BV7" s="157"/>
      <c r="BW7" s="157"/>
      <c r="BX7" s="157"/>
      <c r="BY7" s="157"/>
      <c r="BZ7" s="168"/>
      <c r="CA7" s="157"/>
      <c r="CB7" s="157"/>
      <c r="CC7" s="157"/>
      <c r="CD7" s="157"/>
      <c r="CE7" s="168"/>
      <c r="CF7" s="157"/>
      <c r="CG7" s="157"/>
      <c r="CH7" s="157"/>
      <c r="CI7" s="157"/>
      <c r="CJ7" s="168"/>
      <c r="CK7" s="157"/>
      <c r="CL7" s="157"/>
      <c r="CM7" s="157"/>
      <c r="CN7" s="157"/>
      <c r="CO7" s="168"/>
      <c r="CP7" s="157"/>
      <c r="CQ7" s="157"/>
      <c r="CR7" s="157"/>
      <c r="CS7" s="157"/>
      <c r="CT7" s="168"/>
      <c r="CU7" s="157"/>
      <c r="CV7" s="157"/>
      <c r="CW7" s="157"/>
      <c r="CX7" s="157"/>
      <c r="CY7" s="168"/>
      <c r="CZ7" s="157"/>
      <c r="DA7" s="157"/>
      <c r="DB7" s="157"/>
      <c r="DC7" s="157"/>
      <c r="DD7" s="168"/>
      <c r="DE7" s="157"/>
      <c r="DF7" s="157"/>
      <c r="DG7" s="157"/>
      <c r="DH7" s="157"/>
      <c r="DI7" s="168"/>
      <c r="DJ7" s="157"/>
      <c r="DK7" s="157"/>
      <c r="DL7" s="157"/>
      <c r="DM7" s="157"/>
      <c r="DN7" s="168"/>
      <c r="DO7" s="157"/>
      <c r="DP7" s="157"/>
      <c r="DQ7" s="157"/>
      <c r="DR7" s="157"/>
      <c r="DS7" s="168"/>
      <c r="DT7" s="157"/>
      <c r="DU7" s="157"/>
      <c r="DV7" s="157"/>
      <c r="DW7" s="157"/>
      <c r="DX7" s="168"/>
      <c r="DY7" s="157"/>
      <c r="DZ7" s="157"/>
      <c r="EA7" s="157"/>
      <c r="EB7" s="157"/>
      <c r="EC7" s="168"/>
      <c r="ED7" s="157"/>
      <c r="EE7" s="157"/>
      <c r="EF7" s="157"/>
      <c r="EG7" s="157"/>
      <c r="EH7" s="168"/>
      <c r="EI7" s="157"/>
      <c r="EJ7" s="157"/>
      <c r="EK7" s="157"/>
      <c r="EL7" s="157"/>
      <c r="EM7" s="168"/>
      <c r="EN7" s="157"/>
      <c r="EO7" s="157"/>
      <c r="EP7" s="157"/>
      <c r="EQ7" s="157"/>
      <c r="ER7" s="168"/>
      <c r="ES7" s="157"/>
      <c r="ET7" s="157"/>
      <c r="EU7" s="157"/>
      <c r="EV7" s="157"/>
      <c r="EW7" s="168"/>
      <c r="EX7" s="157"/>
      <c r="EY7" s="157"/>
      <c r="EZ7" s="157"/>
      <c r="FA7" s="157"/>
    </row>
    <row r="8" spans="1:158" ht="22.5" customHeight="1">
      <c r="A8" s="259">
        <v>1</v>
      </c>
      <c r="B8" s="277" t="s">
        <v>703</v>
      </c>
      <c r="C8" s="134" t="s">
        <v>699</v>
      </c>
      <c r="D8" s="162"/>
      <c r="E8" s="74"/>
      <c r="F8" s="74"/>
      <c r="G8" s="80"/>
      <c r="H8" s="134" t="s">
        <v>699</v>
      </c>
      <c r="I8" s="162"/>
      <c r="J8" s="74"/>
      <c r="K8" s="74"/>
      <c r="L8" s="80"/>
      <c r="M8" s="134" t="s">
        <v>699</v>
      </c>
      <c r="N8" s="162"/>
      <c r="O8" s="74"/>
      <c r="P8" s="74"/>
      <c r="Q8" s="80"/>
      <c r="R8" s="134" t="s">
        <v>699</v>
      </c>
      <c r="S8" s="162"/>
      <c r="T8" s="74"/>
      <c r="U8" s="74"/>
      <c r="V8" s="80"/>
      <c r="W8" s="134" t="s">
        <v>699</v>
      </c>
      <c r="X8" s="162"/>
      <c r="Y8" s="74"/>
      <c r="Z8" s="74"/>
      <c r="AA8" s="80"/>
      <c r="AB8" s="134" t="s">
        <v>699</v>
      </c>
      <c r="AC8" s="162"/>
      <c r="AD8" s="74"/>
      <c r="AE8" s="74"/>
      <c r="AF8" s="80"/>
      <c r="AG8" s="134" t="s">
        <v>699</v>
      </c>
      <c r="AH8" s="162"/>
      <c r="AI8" s="74"/>
      <c r="AJ8" s="74"/>
      <c r="AK8" s="80"/>
      <c r="AL8" s="134" t="s">
        <v>699</v>
      </c>
      <c r="AM8" s="162"/>
      <c r="AN8" s="74"/>
      <c r="AO8" s="74"/>
      <c r="AP8" s="80"/>
      <c r="AQ8" s="134" t="s">
        <v>699</v>
      </c>
      <c r="AR8" s="162"/>
      <c r="AS8" s="74"/>
      <c r="AT8" s="74"/>
      <c r="AU8" s="80"/>
      <c r="AV8" s="134" t="s">
        <v>699</v>
      </c>
      <c r="AW8" s="162"/>
      <c r="AX8" s="74"/>
      <c r="AY8" s="74"/>
      <c r="AZ8" s="80"/>
      <c r="BA8" s="134" t="s">
        <v>699</v>
      </c>
      <c r="BB8" s="162"/>
      <c r="BC8" s="74"/>
      <c r="BD8" s="74"/>
      <c r="BE8" s="80"/>
      <c r="BF8" s="134" t="s">
        <v>699</v>
      </c>
      <c r="BG8" s="162"/>
      <c r="BH8" s="74"/>
      <c r="BI8" s="74"/>
      <c r="BJ8" s="80"/>
      <c r="BK8" s="134" t="s">
        <v>699</v>
      </c>
      <c r="BL8" s="162"/>
      <c r="BM8" s="74"/>
      <c r="BN8" s="74"/>
      <c r="BO8" s="80"/>
      <c r="BP8" s="134" t="s">
        <v>699</v>
      </c>
      <c r="BQ8" s="162"/>
      <c r="BR8" s="74"/>
      <c r="BS8" s="74"/>
      <c r="BT8" s="80"/>
      <c r="BU8" s="134" t="s">
        <v>699</v>
      </c>
      <c r="BV8" s="162"/>
      <c r="BW8" s="74"/>
      <c r="BX8" s="74"/>
      <c r="BY8" s="80"/>
      <c r="BZ8" s="134" t="s">
        <v>699</v>
      </c>
      <c r="CA8" s="162"/>
      <c r="CB8" s="74"/>
      <c r="CC8" s="74"/>
      <c r="CD8" s="80"/>
      <c r="CE8" s="134" t="s">
        <v>699</v>
      </c>
      <c r="CF8" s="162"/>
      <c r="CG8" s="74"/>
      <c r="CH8" s="74"/>
      <c r="CI8" s="80"/>
      <c r="CJ8" s="134" t="s">
        <v>699</v>
      </c>
      <c r="CK8" s="162"/>
      <c r="CL8" s="74"/>
      <c r="CM8" s="74"/>
      <c r="CN8" s="80"/>
      <c r="CO8" s="134" t="s">
        <v>699</v>
      </c>
      <c r="CP8" s="162"/>
      <c r="CQ8" s="74"/>
      <c r="CR8" s="74"/>
      <c r="CS8" s="80"/>
      <c r="CT8" s="134" t="s">
        <v>699</v>
      </c>
      <c r="CU8" s="162"/>
      <c r="CV8" s="74"/>
      <c r="CW8" s="74"/>
      <c r="CX8" s="80"/>
      <c r="CY8" s="134" t="s">
        <v>699</v>
      </c>
      <c r="CZ8" s="162"/>
      <c r="DA8" s="74"/>
      <c r="DB8" s="74"/>
      <c r="DC8" s="80"/>
      <c r="DD8" s="134" t="s">
        <v>699</v>
      </c>
      <c r="DE8" s="162"/>
      <c r="DF8" s="74"/>
      <c r="DG8" s="74"/>
      <c r="DH8" s="80"/>
      <c r="DI8" s="134" t="s">
        <v>699</v>
      </c>
      <c r="DJ8" s="162"/>
      <c r="DK8" s="74"/>
      <c r="DL8" s="74"/>
      <c r="DM8" s="80"/>
      <c r="DN8" s="134" t="s">
        <v>699</v>
      </c>
      <c r="DO8" s="162"/>
      <c r="DP8" s="74"/>
      <c r="DQ8" s="74"/>
      <c r="DR8" s="80"/>
      <c r="DS8" s="134" t="s">
        <v>699</v>
      </c>
      <c r="DT8" s="162"/>
      <c r="DU8" s="74"/>
      <c r="DV8" s="74"/>
      <c r="DW8" s="80"/>
      <c r="DX8" s="134" t="s">
        <v>699</v>
      </c>
      <c r="DY8" s="162"/>
      <c r="DZ8" s="74"/>
      <c r="EA8" s="74"/>
      <c r="EB8" s="80"/>
      <c r="EC8" s="134" t="s">
        <v>699</v>
      </c>
      <c r="ED8" s="162"/>
      <c r="EE8" s="74"/>
      <c r="EF8" s="74"/>
      <c r="EG8" s="80"/>
      <c r="EH8" s="134" t="s">
        <v>699</v>
      </c>
      <c r="EI8" s="162"/>
      <c r="EJ8" s="74"/>
      <c r="EK8" s="74"/>
      <c r="EL8" s="80"/>
      <c r="EM8" s="134" t="s">
        <v>699</v>
      </c>
      <c r="EN8" s="162"/>
      <c r="EO8" s="74"/>
      <c r="EP8" s="74"/>
      <c r="EQ8" s="80"/>
      <c r="ER8" s="134" t="s">
        <v>699</v>
      </c>
      <c r="ES8" s="162"/>
      <c r="ET8" s="74"/>
      <c r="EU8" s="74"/>
      <c r="EV8" s="80"/>
      <c r="EW8" s="134" t="s">
        <v>699</v>
      </c>
      <c r="EX8" s="162"/>
      <c r="EY8" s="74"/>
      <c r="EZ8" s="74"/>
      <c r="FA8" s="80"/>
    </row>
    <row r="9" spans="1:158" ht="22.5" customHeight="1" thickBot="1">
      <c r="A9" s="261"/>
      <c r="B9" s="262" t="s">
        <v>43</v>
      </c>
      <c r="C9" s="84"/>
      <c r="D9" s="106"/>
      <c r="E9" s="81"/>
      <c r="F9" s="81"/>
      <c r="G9" s="84"/>
      <c r="H9" s="84"/>
      <c r="I9" s="106"/>
      <c r="J9" s="81"/>
      <c r="K9" s="81"/>
      <c r="L9" s="84"/>
      <c r="M9" s="84"/>
      <c r="N9" s="106"/>
      <c r="O9" s="81"/>
      <c r="P9" s="81"/>
      <c r="Q9" s="84"/>
      <c r="R9" s="84"/>
      <c r="S9" s="106"/>
      <c r="T9" s="81"/>
      <c r="U9" s="81"/>
      <c r="V9" s="84"/>
      <c r="W9" s="84"/>
      <c r="X9" s="106"/>
      <c r="Y9" s="81"/>
      <c r="Z9" s="81"/>
      <c r="AA9" s="84"/>
      <c r="AB9" s="84"/>
      <c r="AC9" s="106"/>
      <c r="AD9" s="81"/>
      <c r="AE9" s="81"/>
      <c r="AF9" s="84"/>
      <c r="AG9" s="84"/>
      <c r="AH9" s="106"/>
      <c r="AI9" s="81"/>
      <c r="AJ9" s="81"/>
      <c r="AK9" s="84"/>
      <c r="AL9" s="84"/>
      <c r="AM9" s="106"/>
      <c r="AN9" s="81"/>
      <c r="AO9" s="81"/>
      <c r="AP9" s="84"/>
      <c r="AQ9" s="84"/>
      <c r="AR9" s="106"/>
      <c r="AS9" s="81"/>
      <c r="AT9" s="81"/>
      <c r="AU9" s="84"/>
      <c r="AV9" s="84"/>
      <c r="AW9" s="106"/>
      <c r="AX9" s="81"/>
      <c r="AY9" s="81"/>
      <c r="AZ9" s="84"/>
      <c r="BA9" s="84"/>
      <c r="BB9" s="106"/>
      <c r="BC9" s="81"/>
      <c r="BD9" s="81"/>
      <c r="BE9" s="84"/>
      <c r="BF9" s="84"/>
      <c r="BG9" s="106"/>
      <c r="BH9" s="81"/>
      <c r="BI9" s="81"/>
      <c r="BJ9" s="84"/>
      <c r="BK9" s="84"/>
      <c r="BL9" s="106"/>
      <c r="BM9" s="81"/>
      <c r="BN9" s="81"/>
      <c r="BO9" s="84"/>
      <c r="BP9" s="84"/>
      <c r="BQ9" s="106"/>
      <c r="BR9" s="81"/>
      <c r="BS9" s="81"/>
      <c r="BT9" s="84"/>
      <c r="BU9" s="84"/>
      <c r="BV9" s="106"/>
      <c r="BW9" s="81"/>
      <c r="BX9" s="81"/>
      <c r="BY9" s="84"/>
      <c r="BZ9" s="84"/>
      <c r="CA9" s="106"/>
      <c r="CB9" s="81"/>
      <c r="CC9" s="81"/>
      <c r="CD9" s="84"/>
      <c r="CE9" s="84"/>
      <c r="CF9" s="106"/>
      <c r="CG9" s="81"/>
      <c r="CH9" s="81"/>
      <c r="CI9" s="84"/>
      <c r="CJ9" s="84"/>
      <c r="CK9" s="106"/>
      <c r="CL9" s="81"/>
      <c r="CM9" s="81"/>
      <c r="CN9" s="84"/>
      <c r="CO9" s="84"/>
      <c r="CP9" s="106"/>
      <c r="CQ9" s="81"/>
      <c r="CR9" s="81"/>
      <c r="CS9" s="84"/>
      <c r="CT9" s="84"/>
      <c r="CU9" s="106"/>
      <c r="CV9" s="81"/>
      <c r="CW9" s="81"/>
      <c r="CX9" s="84"/>
      <c r="CY9" s="84"/>
      <c r="CZ9" s="106"/>
      <c r="DA9" s="81"/>
      <c r="DB9" s="81"/>
      <c r="DC9" s="84"/>
      <c r="DD9" s="84"/>
      <c r="DE9" s="106"/>
      <c r="DF9" s="81"/>
      <c r="DG9" s="81"/>
      <c r="DH9" s="84"/>
      <c r="DI9" s="84"/>
      <c r="DJ9" s="106"/>
      <c r="DK9" s="81"/>
      <c r="DL9" s="81"/>
      <c r="DM9" s="84"/>
      <c r="DN9" s="84"/>
      <c r="DO9" s="106"/>
      <c r="DP9" s="81"/>
      <c r="DQ9" s="81"/>
      <c r="DR9" s="84"/>
      <c r="DS9" s="84"/>
      <c r="DT9" s="106"/>
      <c r="DU9" s="81"/>
      <c r="DV9" s="81"/>
      <c r="DW9" s="84"/>
      <c r="DX9" s="84"/>
      <c r="DY9" s="106"/>
      <c r="DZ9" s="81"/>
      <c r="EA9" s="81"/>
      <c r="EB9" s="84"/>
      <c r="EC9" s="84"/>
      <c r="ED9" s="106"/>
      <c r="EE9" s="81"/>
      <c r="EF9" s="81"/>
      <c r="EG9" s="84"/>
      <c r="EH9" s="84"/>
      <c r="EI9" s="106"/>
      <c r="EJ9" s="81"/>
      <c r="EK9" s="81"/>
      <c r="EL9" s="84"/>
      <c r="EM9" s="84"/>
      <c r="EN9" s="106"/>
      <c r="EO9" s="81"/>
      <c r="EP9" s="81"/>
      <c r="EQ9" s="84"/>
      <c r="ER9" s="84"/>
      <c r="ES9" s="106"/>
      <c r="ET9" s="81"/>
      <c r="EU9" s="81"/>
      <c r="EV9" s="84"/>
      <c r="EW9" s="84"/>
      <c r="EX9" s="106"/>
      <c r="EY9" s="81"/>
      <c r="EZ9" s="81"/>
      <c r="FA9" s="84"/>
    </row>
    <row r="10" spans="1:158" ht="22.5" customHeight="1">
      <c r="A10" s="259">
        <v>2</v>
      </c>
      <c r="B10" s="271" t="s">
        <v>703</v>
      </c>
      <c r="C10" s="134" t="s">
        <v>699</v>
      </c>
      <c r="D10" s="162"/>
      <c r="E10" s="74"/>
      <c r="F10" s="74"/>
      <c r="G10" s="80"/>
      <c r="H10" s="134" t="s">
        <v>699</v>
      </c>
      <c r="I10" s="162"/>
      <c r="J10" s="74"/>
      <c r="K10" s="74"/>
      <c r="L10" s="80"/>
      <c r="M10" s="134" t="s">
        <v>699</v>
      </c>
      <c r="N10" s="162"/>
      <c r="O10" s="74"/>
      <c r="P10" s="74"/>
      <c r="Q10" s="80"/>
      <c r="R10" s="134" t="s">
        <v>699</v>
      </c>
      <c r="S10" s="162"/>
      <c r="T10" s="74"/>
      <c r="U10" s="74"/>
      <c r="V10" s="80"/>
      <c r="W10" s="134" t="s">
        <v>699</v>
      </c>
      <c r="X10" s="162"/>
      <c r="Y10" s="74"/>
      <c r="Z10" s="74"/>
      <c r="AA10" s="80"/>
      <c r="AB10" s="134" t="s">
        <v>699</v>
      </c>
      <c r="AC10" s="162"/>
      <c r="AD10" s="74"/>
      <c r="AE10" s="74"/>
      <c r="AF10" s="80"/>
      <c r="AG10" s="134" t="s">
        <v>699</v>
      </c>
      <c r="AH10" s="162"/>
      <c r="AI10" s="74"/>
      <c r="AJ10" s="74"/>
      <c r="AK10" s="80"/>
      <c r="AL10" s="134" t="s">
        <v>699</v>
      </c>
      <c r="AM10" s="162"/>
      <c r="AN10" s="74"/>
      <c r="AO10" s="74"/>
      <c r="AP10" s="80"/>
      <c r="AQ10" s="134" t="s">
        <v>699</v>
      </c>
      <c r="AR10" s="162"/>
      <c r="AS10" s="74"/>
      <c r="AT10" s="74"/>
      <c r="AU10" s="80"/>
      <c r="AV10" s="134" t="s">
        <v>699</v>
      </c>
      <c r="AW10" s="162"/>
      <c r="AX10" s="74"/>
      <c r="AY10" s="74"/>
      <c r="AZ10" s="80"/>
      <c r="BA10" s="134" t="s">
        <v>699</v>
      </c>
      <c r="BB10" s="162"/>
      <c r="BC10" s="74"/>
      <c r="BD10" s="74"/>
      <c r="BE10" s="80"/>
      <c r="BF10" s="134" t="s">
        <v>699</v>
      </c>
      <c r="BG10" s="162"/>
      <c r="BH10" s="74"/>
      <c r="BI10" s="74"/>
      <c r="BJ10" s="80"/>
      <c r="BK10" s="134" t="s">
        <v>699</v>
      </c>
      <c r="BL10" s="162"/>
      <c r="BM10" s="74"/>
      <c r="BN10" s="74"/>
      <c r="BO10" s="80"/>
      <c r="BP10" s="134" t="s">
        <v>699</v>
      </c>
      <c r="BQ10" s="162"/>
      <c r="BR10" s="74"/>
      <c r="BS10" s="74"/>
      <c r="BT10" s="80"/>
      <c r="BU10" s="134" t="s">
        <v>699</v>
      </c>
      <c r="BV10" s="162"/>
      <c r="BW10" s="74"/>
      <c r="BX10" s="74"/>
      <c r="BY10" s="80"/>
      <c r="BZ10" s="134" t="s">
        <v>699</v>
      </c>
      <c r="CA10" s="162"/>
      <c r="CB10" s="74"/>
      <c r="CC10" s="74"/>
      <c r="CD10" s="80"/>
      <c r="CE10" s="134" t="s">
        <v>699</v>
      </c>
      <c r="CF10" s="162"/>
      <c r="CG10" s="74"/>
      <c r="CH10" s="74"/>
      <c r="CI10" s="80"/>
      <c r="CJ10" s="134" t="s">
        <v>699</v>
      </c>
      <c r="CK10" s="162"/>
      <c r="CL10" s="74"/>
      <c r="CM10" s="74"/>
      <c r="CN10" s="80"/>
      <c r="CO10" s="134" t="s">
        <v>699</v>
      </c>
      <c r="CP10" s="162"/>
      <c r="CQ10" s="74"/>
      <c r="CR10" s="74"/>
      <c r="CS10" s="80"/>
      <c r="CT10" s="134" t="s">
        <v>699</v>
      </c>
      <c r="CU10" s="162"/>
      <c r="CV10" s="74"/>
      <c r="CW10" s="74"/>
      <c r="CX10" s="80"/>
      <c r="CY10" s="134" t="s">
        <v>699</v>
      </c>
      <c r="CZ10" s="162"/>
      <c r="DA10" s="74"/>
      <c r="DB10" s="74"/>
      <c r="DC10" s="80"/>
      <c r="DD10" s="134" t="s">
        <v>699</v>
      </c>
      <c r="DE10" s="162"/>
      <c r="DF10" s="74"/>
      <c r="DG10" s="74"/>
      <c r="DH10" s="80"/>
      <c r="DI10" s="134" t="s">
        <v>699</v>
      </c>
      <c r="DJ10" s="162"/>
      <c r="DK10" s="74"/>
      <c r="DL10" s="74"/>
      <c r="DM10" s="80"/>
      <c r="DN10" s="134" t="s">
        <v>699</v>
      </c>
      <c r="DO10" s="162"/>
      <c r="DP10" s="74"/>
      <c r="DQ10" s="74"/>
      <c r="DR10" s="80"/>
      <c r="DS10" s="134" t="s">
        <v>699</v>
      </c>
      <c r="DT10" s="162"/>
      <c r="DU10" s="74"/>
      <c r="DV10" s="74"/>
      <c r="DW10" s="80"/>
      <c r="DX10" s="134" t="s">
        <v>699</v>
      </c>
      <c r="DY10" s="162"/>
      <c r="DZ10" s="74"/>
      <c r="EA10" s="74"/>
      <c r="EB10" s="80"/>
      <c r="EC10" s="134" t="s">
        <v>699</v>
      </c>
      <c r="ED10" s="162"/>
      <c r="EE10" s="74"/>
      <c r="EF10" s="74"/>
      <c r="EG10" s="80"/>
      <c r="EH10" s="134" t="s">
        <v>699</v>
      </c>
      <c r="EI10" s="162"/>
      <c r="EJ10" s="74"/>
      <c r="EK10" s="74"/>
      <c r="EL10" s="80"/>
      <c r="EM10" s="134" t="s">
        <v>699</v>
      </c>
      <c r="EN10" s="162"/>
      <c r="EO10" s="74"/>
      <c r="EP10" s="74"/>
      <c r="EQ10" s="80"/>
      <c r="ER10" s="134" t="s">
        <v>699</v>
      </c>
      <c r="ES10" s="162"/>
      <c r="ET10" s="74"/>
      <c r="EU10" s="74"/>
      <c r="EV10" s="80"/>
      <c r="EW10" s="134" t="s">
        <v>699</v>
      </c>
      <c r="EX10" s="162"/>
      <c r="EY10" s="74"/>
      <c r="EZ10" s="74"/>
      <c r="FA10" s="80"/>
    </row>
    <row r="11" spans="1:158" ht="22.5" customHeight="1" thickBot="1">
      <c r="A11" s="261"/>
      <c r="B11" s="346" t="s">
        <v>43</v>
      </c>
      <c r="C11" s="84"/>
      <c r="D11" s="106"/>
      <c r="E11" s="81"/>
      <c r="F11" s="81"/>
      <c r="G11" s="84"/>
      <c r="H11" s="84"/>
      <c r="I11" s="106"/>
      <c r="J11" s="81"/>
      <c r="K11" s="81"/>
      <c r="L11" s="84"/>
      <c r="M11" s="84"/>
      <c r="N11" s="106"/>
      <c r="O11" s="81"/>
      <c r="P11" s="81"/>
      <c r="Q11" s="84"/>
      <c r="R11" s="84"/>
      <c r="S11" s="106"/>
      <c r="T11" s="81"/>
      <c r="U11" s="81"/>
      <c r="V11" s="84"/>
      <c r="W11" s="84"/>
      <c r="X11" s="106"/>
      <c r="Y11" s="81"/>
      <c r="Z11" s="81"/>
      <c r="AA11" s="84"/>
      <c r="AB11" s="84"/>
      <c r="AC11" s="106"/>
      <c r="AD11" s="81"/>
      <c r="AE11" s="81"/>
      <c r="AF11" s="84"/>
      <c r="AG11" s="84"/>
      <c r="AH11" s="106"/>
      <c r="AI11" s="81"/>
      <c r="AJ11" s="81"/>
      <c r="AK11" s="84"/>
      <c r="AL11" s="84"/>
      <c r="AM11" s="106"/>
      <c r="AN11" s="81"/>
      <c r="AO11" s="81"/>
      <c r="AP11" s="84"/>
      <c r="AQ11" s="84"/>
      <c r="AR11" s="106"/>
      <c r="AS11" s="81"/>
      <c r="AT11" s="81"/>
      <c r="AU11" s="84"/>
      <c r="AV11" s="84"/>
      <c r="AW11" s="106"/>
      <c r="AX11" s="81"/>
      <c r="AY11" s="81"/>
      <c r="AZ11" s="84"/>
      <c r="BA11" s="84"/>
      <c r="BB11" s="106"/>
      <c r="BC11" s="81"/>
      <c r="BD11" s="81"/>
      <c r="BE11" s="84"/>
      <c r="BF11" s="84"/>
      <c r="BG11" s="106"/>
      <c r="BH11" s="81"/>
      <c r="BI11" s="81"/>
      <c r="BJ11" s="84"/>
      <c r="BK11" s="84"/>
      <c r="BL11" s="106"/>
      <c r="BM11" s="81"/>
      <c r="BN11" s="81"/>
      <c r="BO11" s="84"/>
      <c r="BP11" s="84"/>
      <c r="BQ11" s="106"/>
      <c r="BR11" s="81"/>
      <c r="BS11" s="81"/>
      <c r="BT11" s="84"/>
      <c r="BU11" s="84"/>
      <c r="BV11" s="106"/>
      <c r="BW11" s="81"/>
      <c r="BX11" s="81"/>
      <c r="BY11" s="84"/>
      <c r="BZ11" s="84"/>
      <c r="CA11" s="106"/>
      <c r="CB11" s="81"/>
      <c r="CC11" s="81"/>
      <c r="CD11" s="84"/>
      <c r="CE11" s="84"/>
      <c r="CF11" s="106"/>
      <c r="CG11" s="81"/>
      <c r="CH11" s="81"/>
      <c r="CI11" s="84"/>
      <c r="CJ11" s="84"/>
      <c r="CK11" s="106"/>
      <c r="CL11" s="81"/>
      <c r="CM11" s="81"/>
      <c r="CN11" s="84"/>
      <c r="CO11" s="84"/>
      <c r="CP11" s="106"/>
      <c r="CQ11" s="81"/>
      <c r="CR11" s="81"/>
      <c r="CS11" s="84"/>
      <c r="CT11" s="84"/>
      <c r="CU11" s="106"/>
      <c r="CV11" s="81"/>
      <c r="CW11" s="81"/>
      <c r="CX11" s="84"/>
      <c r="CY11" s="84"/>
      <c r="CZ11" s="106"/>
      <c r="DA11" s="81"/>
      <c r="DB11" s="81"/>
      <c r="DC11" s="84"/>
      <c r="DD11" s="84"/>
      <c r="DE11" s="106"/>
      <c r="DF11" s="81"/>
      <c r="DG11" s="81"/>
      <c r="DH11" s="84"/>
      <c r="DI11" s="84"/>
      <c r="DJ11" s="106"/>
      <c r="DK11" s="81"/>
      <c r="DL11" s="81"/>
      <c r="DM11" s="84"/>
      <c r="DN11" s="84"/>
      <c r="DO11" s="106"/>
      <c r="DP11" s="81"/>
      <c r="DQ11" s="81"/>
      <c r="DR11" s="84"/>
      <c r="DS11" s="84"/>
      <c r="DT11" s="106"/>
      <c r="DU11" s="81"/>
      <c r="DV11" s="81"/>
      <c r="DW11" s="84"/>
      <c r="DX11" s="84"/>
      <c r="DY11" s="106"/>
      <c r="DZ11" s="81"/>
      <c r="EA11" s="81"/>
      <c r="EB11" s="84"/>
      <c r="EC11" s="84"/>
      <c r="ED11" s="106"/>
      <c r="EE11" s="81"/>
      <c r="EF11" s="81"/>
      <c r="EG11" s="84"/>
      <c r="EH11" s="84"/>
      <c r="EI11" s="106"/>
      <c r="EJ11" s="81"/>
      <c r="EK11" s="81"/>
      <c r="EL11" s="84"/>
      <c r="EM11" s="84"/>
      <c r="EN11" s="106"/>
      <c r="EO11" s="81"/>
      <c r="EP11" s="81"/>
      <c r="EQ11" s="84"/>
      <c r="ER11" s="84"/>
      <c r="ES11" s="106"/>
      <c r="ET11" s="81"/>
      <c r="EU11" s="81"/>
      <c r="EV11" s="84"/>
      <c r="EW11" s="84"/>
      <c r="EX11" s="106"/>
      <c r="EY11" s="81"/>
      <c r="EZ11" s="81"/>
      <c r="FA11" s="84"/>
    </row>
  </sheetData>
  <mergeCells count="33">
    <mergeCell ref="EM3:EQ3"/>
    <mergeCell ref="ER3:EV3"/>
    <mergeCell ref="EW3:FA3"/>
    <mergeCell ref="DI3:DM3"/>
    <mergeCell ref="DN3:DR3"/>
    <mergeCell ref="DS3:DW3"/>
    <mergeCell ref="DX3:EB3"/>
    <mergeCell ref="EC3:EG3"/>
    <mergeCell ref="EH3:EL3"/>
    <mergeCell ref="DD3:DH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CY3:DC3"/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8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FB11"/>
  <sheetViews>
    <sheetView workbookViewId="0">
      <selection activeCell="H15" sqref="H15"/>
    </sheetView>
  </sheetViews>
  <sheetFormatPr defaultColWidth="9.125" defaultRowHeight="21"/>
  <cols>
    <col min="1" max="1" width="6.875" style="119" customWidth="1"/>
    <col min="2" max="2" width="18.25" style="119" bestFit="1" customWidth="1"/>
    <col min="3" max="3" width="7.75" style="119" bestFit="1" customWidth="1"/>
    <col min="4" max="4" width="9.875" style="119" bestFit="1" customWidth="1"/>
    <col min="5" max="5" width="9.625" style="119" bestFit="1" customWidth="1"/>
    <col min="6" max="6" width="15" style="119" bestFit="1" customWidth="1"/>
    <col min="7" max="7" width="10.75" style="119" bestFit="1" customWidth="1"/>
    <col min="8" max="8" width="7.75" style="119" customWidth="1"/>
    <col min="9" max="9" width="9.875" style="119" customWidth="1"/>
    <col min="10" max="10" width="9.625" style="119" customWidth="1"/>
    <col min="11" max="11" width="15" style="119" customWidth="1"/>
    <col min="12" max="12" width="10.75" style="119" customWidth="1"/>
    <col min="13" max="13" width="7.75" style="119" customWidth="1"/>
    <col min="14" max="14" width="9.875" style="119" customWidth="1"/>
    <col min="15" max="15" width="9.625" style="119" customWidth="1"/>
    <col min="16" max="16" width="15" style="119" customWidth="1"/>
    <col min="17" max="17" width="10.75" style="119" customWidth="1"/>
    <col min="18" max="18" width="7.75" style="119" customWidth="1"/>
    <col min="19" max="19" width="9.875" style="119" customWidth="1"/>
    <col min="20" max="20" width="9.625" style="119" customWidth="1"/>
    <col min="21" max="21" width="15" style="119" customWidth="1"/>
    <col min="22" max="22" width="10.75" style="119" customWidth="1"/>
    <col min="23" max="23" width="7.75" style="119" customWidth="1"/>
    <col min="24" max="24" width="9.875" style="119" customWidth="1"/>
    <col min="25" max="25" width="9.625" style="119" customWidth="1"/>
    <col min="26" max="26" width="15" style="119" customWidth="1"/>
    <col min="27" max="27" width="10.75" style="119" customWidth="1"/>
    <col min="28" max="28" width="7.75" style="119" customWidth="1"/>
    <col min="29" max="29" width="9.875" style="119" customWidth="1"/>
    <col min="30" max="30" width="9.625" style="119" customWidth="1"/>
    <col min="31" max="31" width="15" style="119" customWidth="1"/>
    <col min="32" max="32" width="10.75" style="119" customWidth="1"/>
    <col min="33" max="33" width="7.75" style="119" customWidth="1"/>
    <col min="34" max="34" width="9.875" style="119" customWidth="1"/>
    <col min="35" max="35" width="9.625" style="119" customWidth="1"/>
    <col min="36" max="36" width="15" style="119" customWidth="1"/>
    <col min="37" max="37" width="10.75" style="119" customWidth="1"/>
    <col min="38" max="38" width="7.75" style="119" customWidth="1"/>
    <col min="39" max="39" width="9.875" style="119" customWidth="1"/>
    <col min="40" max="40" width="9.625" style="119" customWidth="1"/>
    <col min="41" max="41" width="15" style="119" customWidth="1"/>
    <col min="42" max="42" width="10.75" style="119" customWidth="1"/>
    <col min="43" max="43" width="7.75" style="119" customWidth="1"/>
    <col min="44" max="44" width="9.875" style="119" customWidth="1"/>
    <col min="45" max="45" width="9.625" style="119" customWidth="1"/>
    <col min="46" max="46" width="15" style="119" customWidth="1"/>
    <col min="47" max="47" width="10.75" style="119" customWidth="1"/>
    <col min="48" max="48" width="7.75" style="119" customWidth="1"/>
    <col min="49" max="49" width="9.875" style="119" customWidth="1"/>
    <col min="50" max="50" width="9.625" style="119" customWidth="1"/>
    <col min="51" max="51" width="15" style="119" customWidth="1"/>
    <col min="52" max="52" width="10.75" style="119" customWidth="1"/>
    <col min="53" max="53" width="7.75" style="119" customWidth="1"/>
    <col min="54" max="54" width="9.875" style="119" customWidth="1"/>
    <col min="55" max="55" width="9.625" style="119" customWidth="1"/>
    <col min="56" max="56" width="15" style="119" customWidth="1"/>
    <col min="57" max="57" width="10.75" style="119" customWidth="1"/>
    <col min="58" max="58" width="7.75" style="119" customWidth="1"/>
    <col min="59" max="59" width="9.875" style="119" customWidth="1"/>
    <col min="60" max="60" width="9.625" style="119" customWidth="1"/>
    <col min="61" max="61" width="15" style="119" customWidth="1"/>
    <col min="62" max="62" width="10.75" style="119" customWidth="1"/>
    <col min="63" max="63" width="7.75" style="119" customWidth="1"/>
    <col min="64" max="64" width="9.875" style="119" customWidth="1"/>
    <col min="65" max="65" width="9.625" style="119" customWidth="1"/>
    <col min="66" max="66" width="15" style="119" customWidth="1"/>
    <col min="67" max="67" width="10.75" style="119" customWidth="1"/>
    <col min="68" max="68" width="7.75" style="119" customWidth="1"/>
    <col min="69" max="69" width="9.875" style="119" customWidth="1"/>
    <col min="70" max="70" width="9.625" style="119" customWidth="1"/>
    <col min="71" max="71" width="15" style="119" customWidth="1"/>
    <col min="72" max="72" width="10.75" style="119" customWidth="1"/>
    <col min="73" max="73" width="7.75" style="119" customWidth="1"/>
    <col min="74" max="74" width="9.875" style="119" customWidth="1"/>
    <col min="75" max="75" width="9.625" style="119" customWidth="1"/>
    <col min="76" max="76" width="15" style="119" customWidth="1"/>
    <col min="77" max="77" width="10.75" style="119" customWidth="1"/>
    <col min="78" max="78" width="7.75" style="119" customWidth="1"/>
    <col min="79" max="79" width="9.875" style="119" customWidth="1"/>
    <col min="80" max="80" width="9.625" style="119" customWidth="1"/>
    <col min="81" max="81" width="15" style="119" customWidth="1"/>
    <col min="82" max="82" width="10.75" style="119" customWidth="1"/>
    <col min="83" max="83" width="7.75" style="119" customWidth="1"/>
    <col min="84" max="84" width="9.875" style="119" customWidth="1"/>
    <col min="85" max="85" width="9.625" style="119" customWidth="1"/>
    <col min="86" max="86" width="15" style="119" customWidth="1"/>
    <col min="87" max="87" width="10.75" style="119" customWidth="1"/>
    <col min="88" max="88" width="7.75" style="119" customWidth="1"/>
    <col min="89" max="89" width="9.875" style="119" customWidth="1"/>
    <col min="90" max="90" width="9.625" style="119" customWidth="1"/>
    <col min="91" max="91" width="15" style="119" customWidth="1"/>
    <col min="92" max="92" width="10.75" style="119" customWidth="1"/>
    <col min="93" max="93" width="7.75" style="119" customWidth="1"/>
    <col min="94" max="94" width="9.875" style="119" customWidth="1"/>
    <col min="95" max="95" width="9.625" style="119" customWidth="1"/>
    <col min="96" max="96" width="15" style="119" customWidth="1"/>
    <col min="97" max="97" width="10.75" style="119" customWidth="1"/>
    <col min="98" max="98" width="7.75" style="119" customWidth="1"/>
    <col min="99" max="99" width="9.875" style="119" customWidth="1"/>
    <col min="100" max="100" width="9.625" style="119" customWidth="1"/>
    <col min="101" max="101" width="15" style="119" customWidth="1"/>
    <col min="102" max="102" width="10.75" style="119" customWidth="1"/>
    <col min="103" max="103" width="7.75" style="119" customWidth="1"/>
    <col min="104" max="104" width="9.875" style="119" customWidth="1"/>
    <col min="105" max="105" width="9.625" style="119" customWidth="1"/>
    <col min="106" max="106" width="15" style="119" customWidth="1"/>
    <col min="107" max="107" width="10.75" style="119" customWidth="1"/>
    <col min="108" max="108" width="7.75" style="119" customWidth="1"/>
    <col min="109" max="109" width="9.875" style="119" customWidth="1"/>
    <col min="110" max="110" width="9.625" style="119" customWidth="1"/>
    <col min="111" max="111" width="15" style="119" customWidth="1"/>
    <col min="112" max="112" width="10.75" style="119" customWidth="1"/>
    <col min="113" max="113" width="7.75" style="119" customWidth="1"/>
    <col min="114" max="114" width="9.875" style="119" customWidth="1"/>
    <col min="115" max="115" width="9.625" style="119" customWidth="1"/>
    <col min="116" max="116" width="15" style="119" customWidth="1"/>
    <col min="117" max="117" width="10.75" style="119" customWidth="1"/>
    <col min="118" max="118" width="7.75" style="119" customWidth="1"/>
    <col min="119" max="119" width="9.875" style="119" customWidth="1"/>
    <col min="120" max="120" width="9.625" style="119" customWidth="1"/>
    <col min="121" max="121" width="15" style="119" customWidth="1"/>
    <col min="122" max="122" width="10.75" style="119" customWidth="1"/>
    <col min="123" max="123" width="7.75" style="119" customWidth="1"/>
    <col min="124" max="124" width="9.875" style="119" customWidth="1"/>
    <col min="125" max="125" width="9.625" style="119" customWidth="1"/>
    <col min="126" max="126" width="15" style="119" customWidth="1"/>
    <col min="127" max="127" width="10.75" style="119" customWidth="1"/>
    <col min="128" max="128" width="7.75" style="119" customWidth="1"/>
    <col min="129" max="129" width="9.875" style="119" customWidth="1"/>
    <col min="130" max="130" width="9.625" style="119" customWidth="1"/>
    <col min="131" max="131" width="15" style="119" customWidth="1"/>
    <col min="132" max="132" width="10.75" style="119" customWidth="1"/>
    <col min="133" max="133" width="7.75" style="119" customWidth="1"/>
    <col min="134" max="134" width="9.875" style="119" customWidth="1"/>
    <col min="135" max="135" width="9.625" style="119" customWidth="1"/>
    <col min="136" max="136" width="15" style="119" customWidth="1"/>
    <col min="137" max="137" width="10.75" style="119" customWidth="1"/>
    <col min="138" max="138" width="7.75" style="119" customWidth="1"/>
    <col min="139" max="139" width="9.875" style="119" customWidth="1"/>
    <col min="140" max="140" width="9.625" style="119" customWidth="1"/>
    <col min="141" max="141" width="15" style="119" customWidth="1"/>
    <col min="142" max="142" width="10.75" style="119" customWidth="1"/>
    <col min="143" max="143" width="7.75" style="119" customWidth="1"/>
    <col min="144" max="144" width="9.875" style="119" customWidth="1"/>
    <col min="145" max="145" width="9.625" style="119" customWidth="1"/>
    <col min="146" max="146" width="15" style="119" customWidth="1"/>
    <col min="147" max="147" width="10.75" style="119" customWidth="1"/>
    <col min="148" max="148" width="7.75" style="119" bestFit="1" customWidth="1"/>
    <col min="149" max="149" width="9.875" style="119" bestFit="1" customWidth="1"/>
    <col min="150" max="150" width="9.625" style="119" bestFit="1" customWidth="1"/>
    <col min="151" max="151" width="15" style="119" bestFit="1" customWidth="1"/>
    <col min="152" max="152" width="10.75" style="119" bestFit="1" customWidth="1"/>
    <col min="153" max="153" width="7.75" style="119" bestFit="1" customWidth="1"/>
    <col min="154" max="154" width="9.875" style="119" bestFit="1" customWidth="1"/>
    <col min="155" max="155" width="9.625" style="119" bestFit="1" customWidth="1"/>
    <col min="156" max="156" width="15" style="119" bestFit="1" customWidth="1"/>
    <col min="157" max="157" width="10.75" style="119" bestFit="1" customWidth="1"/>
    <col min="158" max="16384" width="9.125" style="119"/>
  </cols>
  <sheetData>
    <row r="1" spans="1:158" s="172" customFormat="1">
      <c r="A1" s="172" t="s">
        <v>733</v>
      </c>
    </row>
    <row r="3" spans="1:158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0"/>
      <c r="FB3" s="446"/>
    </row>
    <row r="4" spans="1:158">
      <c r="A4" s="469"/>
      <c r="B4" s="469"/>
      <c r="C4" s="73" t="s">
        <v>694</v>
      </c>
      <c r="D4" s="443" t="s">
        <v>695</v>
      </c>
      <c r="E4" s="164" t="s">
        <v>696</v>
      </c>
      <c r="F4" s="443" t="s">
        <v>697</v>
      </c>
      <c r="G4" s="72" t="s">
        <v>698</v>
      </c>
      <c r="H4" s="73" t="s">
        <v>694</v>
      </c>
      <c r="I4" s="443" t="s">
        <v>695</v>
      </c>
      <c r="J4" s="164" t="s">
        <v>696</v>
      </c>
      <c r="K4" s="443" t="s">
        <v>697</v>
      </c>
      <c r="L4" s="72" t="s">
        <v>698</v>
      </c>
      <c r="M4" s="73" t="s">
        <v>694</v>
      </c>
      <c r="N4" s="443" t="s">
        <v>695</v>
      </c>
      <c r="O4" s="164" t="s">
        <v>696</v>
      </c>
      <c r="P4" s="443" t="s">
        <v>697</v>
      </c>
      <c r="Q4" s="72" t="s">
        <v>698</v>
      </c>
      <c r="R4" s="73" t="s">
        <v>694</v>
      </c>
      <c r="S4" s="443" t="s">
        <v>695</v>
      </c>
      <c r="T4" s="164" t="s">
        <v>696</v>
      </c>
      <c r="U4" s="443" t="s">
        <v>697</v>
      </c>
      <c r="V4" s="72" t="s">
        <v>698</v>
      </c>
      <c r="W4" s="73" t="s">
        <v>694</v>
      </c>
      <c r="X4" s="443" t="s">
        <v>695</v>
      </c>
      <c r="Y4" s="164" t="s">
        <v>696</v>
      </c>
      <c r="Z4" s="443" t="s">
        <v>697</v>
      </c>
      <c r="AA4" s="72" t="s">
        <v>698</v>
      </c>
      <c r="AB4" s="73" t="s">
        <v>694</v>
      </c>
      <c r="AC4" s="443" t="s">
        <v>695</v>
      </c>
      <c r="AD4" s="164" t="s">
        <v>696</v>
      </c>
      <c r="AE4" s="443" t="s">
        <v>697</v>
      </c>
      <c r="AF4" s="72" t="s">
        <v>698</v>
      </c>
      <c r="AG4" s="73" t="s">
        <v>694</v>
      </c>
      <c r="AH4" s="443" t="s">
        <v>695</v>
      </c>
      <c r="AI4" s="164" t="s">
        <v>696</v>
      </c>
      <c r="AJ4" s="443" t="s">
        <v>697</v>
      </c>
      <c r="AK4" s="72" t="s">
        <v>698</v>
      </c>
      <c r="AL4" s="73" t="s">
        <v>694</v>
      </c>
      <c r="AM4" s="443" t="s">
        <v>695</v>
      </c>
      <c r="AN4" s="164" t="s">
        <v>696</v>
      </c>
      <c r="AO4" s="443" t="s">
        <v>697</v>
      </c>
      <c r="AP4" s="72" t="s">
        <v>698</v>
      </c>
      <c r="AQ4" s="73" t="s">
        <v>694</v>
      </c>
      <c r="AR4" s="443" t="s">
        <v>695</v>
      </c>
      <c r="AS4" s="164" t="s">
        <v>696</v>
      </c>
      <c r="AT4" s="443" t="s">
        <v>697</v>
      </c>
      <c r="AU4" s="72" t="s">
        <v>698</v>
      </c>
      <c r="AV4" s="73" t="s">
        <v>694</v>
      </c>
      <c r="AW4" s="443" t="s">
        <v>695</v>
      </c>
      <c r="AX4" s="164" t="s">
        <v>696</v>
      </c>
      <c r="AY4" s="443" t="s">
        <v>697</v>
      </c>
      <c r="AZ4" s="72" t="s">
        <v>698</v>
      </c>
      <c r="BA4" s="73" t="s">
        <v>694</v>
      </c>
      <c r="BB4" s="443" t="s">
        <v>695</v>
      </c>
      <c r="BC4" s="164" t="s">
        <v>696</v>
      </c>
      <c r="BD4" s="443" t="s">
        <v>697</v>
      </c>
      <c r="BE4" s="72" t="s">
        <v>698</v>
      </c>
      <c r="BF4" s="73" t="s">
        <v>694</v>
      </c>
      <c r="BG4" s="443" t="s">
        <v>695</v>
      </c>
      <c r="BH4" s="164" t="s">
        <v>696</v>
      </c>
      <c r="BI4" s="443" t="s">
        <v>697</v>
      </c>
      <c r="BJ4" s="72" t="s">
        <v>698</v>
      </c>
      <c r="BK4" s="73" t="s">
        <v>694</v>
      </c>
      <c r="BL4" s="443" t="s">
        <v>695</v>
      </c>
      <c r="BM4" s="164" t="s">
        <v>696</v>
      </c>
      <c r="BN4" s="443" t="s">
        <v>697</v>
      </c>
      <c r="BO4" s="72" t="s">
        <v>698</v>
      </c>
      <c r="BP4" s="73" t="s">
        <v>694</v>
      </c>
      <c r="BQ4" s="443" t="s">
        <v>695</v>
      </c>
      <c r="BR4" s="164" t="s">
        <v>696</v>
      </c>
      <c r="BS4" s="443" t="s">
        <v>697</v>
      </c>
      <c r="BT4" s="72" t="s">
        <v>698</v>
      </c>
      <c r="BU4" s="73" t="s">
        <v>694</v>
      </c>
      <c r="BV4" s="443" t="s">
        <v>695</v>
      </c>
      <c r="BW4" s="164" t="s">
        <v>696</v>
      </c>
      <c r="BX4" s="443" t="s">
        <v>697</v>
      </c>
      <c r="BY4" s="72" t="s">
        <v>698</v>
      </c>
      <c r="BZ4" s="73" t="s">
        <v>694</v>
      </c>
      <c r="CA4" s="443" t="s">
        <v>695</v>
      </c>
      <c r="CB4" s="164" t="s">
        <v>696</v>
      </c>
      <c r="CC4" s="443" t="s">
        <v>697</v>
      </c>
      <c r="CD4" s="72" t="s">
        <v>698</v>
      </c>
      <c r="CE4" s="73" t="s">
        <v>694</v>
      </c>
      <c r="CF4" s="443" t="s">
        <v>695</v>
      </c>
      <c r="CG4" s="164" t="s">
        <v>696</v>
      </c>
      <c r="CH4" s="443" t="s">
        <v>697</v>
      </c>
      <c r="CI4" s="72" t="s">
        <v>698</v>
      </c>
      <c r="CJ4" s="73" t="s">
        <v>694</v>
      </c>
      <c r="CK4" s="443" t="s">
        <v>695</v>
      </c>
      <c r="CL4" s="164" t="s">
        <v>696</v>
      </c>
      <c r="CM4" s="443" t="s">
        <v>697</v>
      </c>
      <c r="CN4" s="72" t="s">
        <v>698</v>
      </c>
      <c r="CO4" s="73" t="s">
        <v>694</v>
      </c>
      <c r="CP4" s="443" t="s">
        <v>695</v>
      </c>
      <c r="CQ4" s="164" t="s">
        <v>696</v>
      </c>
      <c r="CR4" s="443" t="s">
        <v>697</v>
      </c>
      <c r="CS4" s="72" t="s">
        <v>698</v>
      </c>
      <c r="CT4" s="73" t="s">
        <v>694</v>
      </c>
      <c r="CU4" s="443" t="s">
        <v>695</v>
      </c>
      <c r="CV4" s="164" t="s">
        <v>696</v>
      </c>
      <c r="CW4" s="443" t="s">
        <v>697</v>
      </c>
      <c r="CX4" s="72" t="s">
        <v>698</v>
      </c>
      <c r="CY4" s="73" t="s">
        <v>694</v>
      </c>
      <c r="CZ4" s="443" t="s">
        <v>695</v>
      </c>
      <c r="DA4" s="164" t="s">
        <v>696</v>
      </c>
      <c r="DB4" s="443" t="s">
        <v>697</v>
      </c>
      <c r="DC4" s="72" t="s">
        <v>698</v>
      </c>
      <c r="DD4" s="73" t="s">
        <v>694</v>
      </c>
      <c r="DE4" s="443" t="s">
        <v>695</v>
      </c>
      <c r="DF4" s="164" t="s">
        <v>696</v>
      </c>
      <c r="DG4" s="443" t="s">
        <v>697</v>
      </c>
      <c r="DH4" s="72" t="s">
        <v>698</v>
      </c>
      <c r="DI4" s="73" t="s">
        <v>694</v>
      </c>
      <c r="DJ4" s="443" t="s">
        <v>695</v>
      </c>
      <c r="DK4" s="164" t="s">
        <v>696</v>
      </c>
      <c r="DL4" s="443" t="s">
        <v>697</v>
      </c>
      <c r="DM4" s="72" t="s">
        <v>698</v>
      </c>
      <c r="DN4" s="73" t="s">
        <v>694</v>
      </c>
      <c r="DO4" s="443" t="s">
        <v>695</v>
      </c>
      <c r="DP4" s="164" t="s">
        <v>696</v>
      </c>
      <c r="DQ4" s="443" t="s">
        <v>697</v>
      </c>
      <c r="DR4" s="72" t="s">
        <v>698</v>
      </c>
      <c r="DS4" s="73" t="s">
        <v>694</v>
      </c>
      <c r="DT4" s="443" t="s">
        <v>695</v>
      </c>
      <c r="DU4" s="164" t="s">
        <v>696</v>
      </c>
      <c r="DV4" s="443" t="s">
        <v>697</v>
      </c>
      <c r="DW4" s="72" t="s">
        <v>698</v>
      </c>
      <c r="DX4" s="73" t="s">
        <v>694</v>
      </c>
      <c r="DY4" s="443" t="s">
        <v>695</v>
      </c>
      <c r="DZ4" s="164" t="s">
        <v>696</v>
      </c>
      <c r="EA4" s="443" t="s">
        <v>697</v>
      </c>
      <c r="EB4" s="72" t="s">
        <v>698</v>
      </c>
      <c r="EC4" s="73" t="s">
        <v>694</v>
      </c>
      <c r="ED4" s="443" t="s">
        <v>695</v>
      </c>
      <c r="EE4" s="164" t="s">
        <v>696</v>
      </c>
      <c r="EF4" s="443" t="s">
        <v>697</v>
      </c>
      <c r="EG4" s="72" t="s">
        <v>698</v>
      </c>
      <c r="EH4" s="73" t="s">
        <v>694</v>
      </c>
      <c r="EI4" s="443" t="s">
        <v>695</v>
      </c>
      <c r="EJ4" s="164" t="s">
        <v>696</v>
      </c>
      <c r="EK4" s="443" t="s">
        <v>697</v>
      </c>
      <c r="EL4" s="72" t="s">
        <v>698</v>
      </c>
      <c r="EM4" s="73" t="s">
        <v>694</v>
      </c>
      <c r="EN4" s="443" t="s">
        <v>695</v>
      </c>
      <c r="EO4" s="164" t="s">
        <v>696</v>
      </c>
      <c r="EP4" s="443" t="s">
        <v>697</v>
      </c>
      <c r="EQ4" s="72" t="s">
        <v>698</v>
      </c>
      <c r="ER4" s="73" t="s">
        <v>694</v>
      </c>
      <c r="ES4" s="443" t="s">
        <v>695</v>
      </c>
      <c r="ET4" s="164" t="s">
        <v>696</v>
      </c>
      <c r="EU4" s="443" t="s">
        <v>697</v>
      </c>
      <c r="EV4" s="72" t="s">
        <v>698</v>
      </c>
      <c r="EW4" s="73" t="s">
        <v>694</v>
      </c>
      <c r="EX4" s="443" t="s">
        <v>695</v>
      </c>
      <c r="EY4" s="164" t="s">
        <v>696</v>
      </c>
      <c r="EZ4" s="443" t="s">
        <v>697</v>
      </c>
      <c r="FA4" s="72" t="s">
        <v>698</v>
      </c>
    </row>
    <row r="5" spans="1:158">
      <c r="A5" s="166" t="s">
        <v>691</v>
      </c>
      <c r="B5" s="132"/>
      <c r="C5" s="155"/>
      <c r="D5" s="215"/>
      <c r="E5" s="192"/>
      <c r="F5" s="192"/>
      <c r="G5" s="155"/>
      <c r="H5" s="155"/>
      <c r="I5" s="215"/>
      <c r="J5" s="192"/>
      <c r="K5" s="192"/>
      <c r="L5" s="155"/>
      <c r="M5" s="155"/>
      <c r="N5" s="215"/>
      <c r="O5" s="192"/>
      <c r="P5" s="192"/>
      <c r="Q5" s="155"/>
      <c r="R5" s="155"/>
      <c r="S5" s="215"/>
      <c r="T5" s="192"/>
      <c r="U5" s="192"/>
      <c r="V5" s="155"/>
      <c r="W5" s="155"/>
      <c r="X5" s="215"/>
      <c r="Y5" s="192"/>
      <c r="Z5" s="192"/>
      <c r="AA5" s="155"/>
      <c r="AB5" s="155"/>
      <c r="AC5" s="215"/>
      <c r="AD5" s="192"/>
      <c r="AE5" s="192"/>
      <c r="AF5" s="155"/>
      <c r="AG5" s="155"/>
      <c r="AH5" s="215"/>
      <c r="AI5" s="192"/>
      <c r="AJ5" s="192"/>
      <c r="AK5" s="155"/>
      <c r="AL5" s="155"/>
      <c r="AM5" s="215"/>
      <c r="AN5" s="192"/>
      <c r="AO5" s="192"/>
      <c r="AP5" s="155"/>
      <c r="AQ5" s="155"/>
      <c r="AR5" s="215"/>
      <c r="AS5" s="192"/>
      <c r="AT5" s="192"/>
      <c r="AU5" s="155"/>
      <c r="AV5" s="155"/>
      <c r="AW5" s="215"/>
      <c r="AX5" s="192"/>
      <c r="AY5" s="192"/>
      <c r="AZ5" s="155"/>
      <c r="BA5" s="155"/>
      <c r="BB5" s="215"/>
      <c r="BC5" s="192"/>
      <c r="BD5" s="192"/>
      <c r="BE5" s="155"/>
      <c r="BF5" s="155"/>
      <c r="BG5" s="215"/>
      <c r="BH5" s="192"/>
      <c r="BI5" s="192"/>
      <c r="BJ5" s="155"/>
      <c r="BK5" s="155"/>
      <c r="BL5" s="215"/>
      <c r="BM5" s="192"/>
      <c r="BN5" s="192"/>
      <c r="BO5" s="155"/>
      <c r="BP5" s="155"/>
      <c r="BQ5" s="215"/>
      <c r="BR5" s="192"/>
      <c r="BS5" s="192"/>
      <c r="BT5" s="155"/>
      <c r="BU5" s="155"/>
      <c r="BV5" s="215"/>
      <c r="BW5" s="192"/>
      <c r="BX5" s="192"/>
      <c r="BY5" s="155"/>
      <c r="BZ5" s="155"/>
      <c r="CA5" s="215"/>
      <c r="CB5" s="192"/>
      <c r="CC5" s="192"/>
      <c r="CD5" s="155"/>
      <c r="CE5" s="155"/>
      <c r="CF5" s="215"/>
      <c r="CG5" s="192"/>
      <c r="CH5" s="192"/>
      <c r="CI5" s="155"/>
      <c r="CJ5" s="155"/>
      <c r="CK5" s="215"/>
      <c r="CL5" s="192"/>
      <c r="CM5" s="192"/>
      <c r="CN5" s="155"/>
      <c r="CO5" s="155"/>
      <c r="CP5" s="215"/>
      <c r="CQ5" s="192"/>
      <c r="CR5" s="192"/>
      <c r="CS5" s="155"/>
      <c r="CT5" s="155"/>
      <c r="CU5" s="215"/>
      <c r="CV5" s="192"/>
      <c r="CW5" s="192"/>
      <c r="CX5" s="155"/>
      <c r="CY5" s="155"/>
      <c r="CZ5" s="215"/>
      <c r="DA5" s="192"/>
      <c r="DB5" s="192"/>
      <c r="DC5" s="155"/>
      <c r="DD5" s="155"/>
      <c r="DE5" s="215"/>
      <c r="DF5" s="192"/>
      <c r="DG5" s="192"/>
      <c r="DH5" s="155"/>
      <c r="DI5" s="155"/>
      <c r="DJ5" s="215"/>
      <c r="DK5" s="192"/>
      <c r="DL5" s="192"/>
      <c r="DM5" s="155"/>
      <c r="DN5" s="155"/>
      <c r="DO5" s="215"/>
      <c r="DP5" s="192"/>
      <c r="DQ5" s="192"/>
      <c r="DR5" s="155"/>
      <c r="DS5" s="155"/>
      <c r="DT5" s="215"/>
      <c r="DU5" s="192"/>
      <c r="DV5" s="192"/>
      <c r="DW5" s="155"/>
      <c r="DX5" s="155"/>
      <c r="DY5" s="215"/>
      <c r="DZ5" s="192"/>
      <c r="EA5" s="192"/>
      <c r="EB5" s="155"/>
      <c r="EC5" s="155"/>
      <c r="ED5" s="215"/>
      <c r="EE5" s="192"/>
      <c r="EF5" s="192"/>
      <c r="EG5" s="155"/>
      <c r="EH5" s="155"/>
      <c r="EI5" s="215"/>
      <c r="EJ5" s="192"/>
      <c r="EK5" s="192"/>
      <c r="EL5" s="155"/>
      <c r="EM5" s="155"/>
      <c r="EN5" s="215"/>
      <c r="EO5" s="192"/>
      <c r="EP5" s="192"/>
      <c r="EQ5" s="155"/>
      <c r="ER5" s="155"/>
      <c r="ES5" s="215"/>
      <c r="ET5" s="192"/>
      <c r="EU5" s="192"/>
      <c r="EV5" s="155"/>
      <c r="EW5" s="155"/>
      <c r="EX5" s="215"/>
      <c r="EY5" s="192"/>
      <c r="EZ5" s="192"/>
      <c r="FA5" s="155"/>
    </row>
    <row r="6" spans="1:158">
      <c r="A6" s="132"/>
      <c r="B6" s="132" t="s">
        <v>710</v>
      </c>
      <c r="C6" s="134" t="s">
        <v>699</v>
      </c>
      <c r="D6" s="141"/>
      <c r="E6" s="191"/>
      <c r="F6" s="191"/>
      <c r="G6" s="134"/>
      <c r="H6" s="134" t="s">
        <v>699</v>
      </c>
      <c r="I6" s="141"/>
      <c r="J6" s="191"/>
      <c r="K6" s="191"/>
      <c r="L6" s="134"/>
      <c r="M6" s="134" t="s">
        <v>699</v>
      </c>
      <c r="N6" s="141"/>
      <c r="O6" s="191"/>
      <c r="P6" s="191"/>
      <c r="Q6" s="134"/>
      <c r="R6" s="134" t="s">
        <v>699</v>
      </c>
      <c r="S6" s="141"/>
      <c r="T6" s="191"/>
      <c r="U6" s="191"/>
      <c r="V6" s="134"/>
      <c r="W6" s="134" t="s">
        <v>699</v>
      </c>
      <c r="X6" s="141"/>
      <c r="Y6" s="191"/>
      <c r="Z6" s="191"/>
      <c r="AA6" s="134"/>
      <c r="AB6" s="134" t="s">
        <v>699</v>
      </c>
      <c r="AC6" s="141"/>
      <c r="AD6" s="191"/>
      <c r="AE6" s="191"/>
      <c r="AF6" s="134"/>
      <c r="AG6" s="134" t="s">
        <v>699</v>
      </c>
      <c r="AH6" s="141"/>
      <c r="AI6" s="191"/>
      <c r="AJ6" s="191"/>
      <c r="AK6" s="134"/>
      <c r="AL6" s="134" t="s">
        <v>699</v>
      </c>
      <c r="AM6" s="141"/>
      <c r="AN6" s="191"/>
      <c r="AO6" s="191"/>
      <c r="AP6" s="134"/>
      <c r="AQ6" s="134" t="s">
        <v>699</v>
      </c>
      <c r="AR6" s="141"/>
      <c r="AS6" s="191"/>
      <c r="AT6" s="191"/>
      <c r="AU6" s="134"/>
      <c r="AV6" s="134" t="s">
        <v>699</v>
      </c>
      <c r="AW6" s="141"/>
      <c r="AX6" s="191"/>
      <c r="AY6" s="191"/>
      <c r="AZ6" s="134"/>
      <c r="BA6" s="134" t="s">
        <v>699</v>
      </c>
      <c r="BB6" s="141"/>
      <c r="BC6" s="191"/>
      <c r="BD6" s="191"/>
      <c r="BE6" s="134"/>
      <c r="BF6" s="134" t="s">
        <v>699</v>
      </c>
      <c r="BG6" s="141"/>
      <c r="BH6" s="191"/>
      <c r="BI6" s="191"/>
      <c r="BJ6" s="134"/>
      <c r="BK6" s="134" t="s">
        <v>699</v>
      </c>
      <c r="BL6" s="141"/>
      <c r="BM6" s="191"/>
      <c r="BN6" s="191"/>
      <c r="BO6" s="134"/>
      <c r="BP6" s="134" t="s">
        <v>699</v>
      </c>
      <c r="BQ6" s="141"/>
      <c r="BR6" s="191"/>
      <c r="BS6" s="191"/>
      <c r="BT6" s="134"/>
      <c r="BU6" s="134" t="s">
        <v>699</v>
      </c>
      <c r="BV6" s="141"/>
      <c r="BW6" s="191"/>
      <c r="BX6" s="191"/>
      <c r="BY6" s="134"/>
      <c r="BZ6" s="134" t="s">
        <v>699</v>
      </c>
      <c r="CA6" s="141"/>
      <c r="CB6" s="191"/>
      <c r="CC6" s="191"/>
      <c r="CD6" s="134"/>
      <c r="CE6" s="134" t="s">
        <v>699</v>
      </c>
      <c r="CF6" s="141"/>
      <c r="CG6" s="191"/>
      <c r="CH6" s="191"/>
      <c r="CI6" s="134"/>
      <c r="CJ6" s="134" t="s">
        <v>699</v>
      </c>
      <c r="CK6" s="141"/>
      <c r="CL6" s="191"/>
      <c r="CM6" s="191"/>
      <c r="CN6" s="134"/>
      <c r="CO6" s="134" t="s">
        <v>699</v>
      </c>
      <c r="CP6" s="141"/>
      <c r="CQ6" s="191"/>
      <c r="CR6" s="191"/>
      <c r="CS6" s="134"/>
      <c r="CT6" s="134" t="s">
        <v>699</v>
      </c>
      <c r="CU6" s="141"/>
      <c r="CV6" s="191"/>
      <c r="CW6" s="191"/>
      <c r="CX6" s="134"/>
      <c r="CY6" s="134" t="s">
        <v>699</v>
      </c>
      <c r="CZ6" s="141"/>
      <c r="DA6" s="191"/>
      <c r="DB6" s="191"/>
      <c r="DC6" s="134"/>
      <c r="DD6" s="134" t="s">
        <v>699</v>
      </c>
      <c r="DE6" s="141"/>
      <c r="DF6" s="191"/>
      <c r="DG6" s="191"/>
      <c r="DH6" s="134"/>
      <c r="DI6" s="134" t="s">
        <v>699</v>
      </c>
      <c r="DJ6" s="141"/>
      <c r="DK6" s="191"/>
      <c r="DL6" s="191"/>
      <c r="DM6" s="134"/>
      <c r="DN6" s="134" t="s">
        <v>699</v>
      </c>
      <c r="DO6" s="141"/>
      <c r="DP6" s="191"/>
      <c r="DQ6" s="191"/>
      <c r="DR6" s="134"/>
      <c r="DS6" s="134" t="s">
        <v>699</v>
      </c>
      <c r="DT6" s="141"/>
      <c r="DU6" s="191"/>
      <c r="DV6" s="191"/>
      <c r="DW6" s="134"/>
      <c r="DX6" s="134" t="s">
        <v>699</v>
      </c>
      <c r="DY6" s="141"/>
      <c r="DZ6" s="191"/>
      <c r="EA6" s="191"/>
      <c r="EB6" s="134"/>
      <c r="EC6" s="134" t="s">
        <v>699</v>
      </c>
      <c r="ED6" s="141"/>
      <c r="EE6" s="191"/>
      <c r="EF6" s="191"/>
      <c r="EG6" s="134"/>
      <c r="EH6" s="134" t="s">
        <v>699</v>
      </c>
      <c r="EI6" s="141"/>
      <c r="EJ6" s="191"/>
      <c r="EK6" s="191"/>
      <c r="EL6" s="134"/>
      <c r="EM6" s="134" t="s">
        <v>699</v>
      </c>
      <c r="EN6" s="141"/>
      <c r="EO6" s="191"/>
      <c r="EP6" s="191"/>
      <c r="EQ6" s="134"/>
      <c r="ER6" s="134" t="s">
        <v>699</v>
      </c>
      <c r="ES6" s="141"/>
      <c r="ET6" s="191"/>
      <c r="EU6" s="191"/>
      <c r="EV6" s="134"/>
      <c r="EW6" s="134" t="s">
        <v>699</v>
      </c>
      <c r="EX6" s="141"/>
      <c r="EY6" s="191"/>
      <c r="EZ6" s="191"/>
      <c r="FA6" s="134"/>
    </row>
    <row r="7" spans="1:158" ht="21.75" thickBot="1">
      <c r="A7" s="167"/>
      <c r="B7" s="157" t="s">
        <v>43</v>
      </c>
      <c r="C7" s="168"/>
      <c r="D7" s="157"/>
      <c r="E7" s="157"/>
      <c r="F7" s="157"/>
      <c r="G7" s="157"/>
      <c r="H7" s="168"/>
      <c r="I7" s="157"/>
      <c r="J7" s="157"/>
      <c r="K7" s="157"/>
      <c r="L7" s="157"/>
      <c r="M7" s="168"/>
      <c r="N7" s="157"/>
      <c r="O7" s="157"/>
      <c r="P7" s="157"/>
      <c r="Q7" s="157"/>
      <c r="R7" s="168"/>
      <c r="S7" s="157"/>
      <c r="T7" s="157"/>
      <c r="U7" s="157"/>
      <c r="V7" s="157"/>
      <c r="W7" s="168"/>
      <c r="X7" s="157"/>
      <c r="Y7" s="157"/>
      <c r="Z7" s="157"/>
      <c r="AA7" s="157"/>
      <c r="AB7" s="168"/>
      <c r="AC7" s="157"/>
      <c r="AD7" s="157"/>
      <c r="AE7" s="157"/>
      <c r="AF7" s="157"/>
      <c r="AG7" s="168"/>
      <c r="AH7" s="157"/>
      <c r="AI7" s="157"/>
      <c r="AJ7" s="157"/>
      <c r="AK7" s="157"/>
      <c r="AL7" s="168"/>
      <c r="AM7" s="157"/>
      <c r="AN7" s="157"/>
      <c r="AO7" s="157"/>
      <c r="AP7" s="157"/>
      <c r="AQ7" s="168"/>
      <c r="AR7" s="157"/>
      <c r="AS7" s="157"/>
      <c r="AT7" s="157"/>
      <c r="AU7" s="157"/>
      <c r="AV7" s="168"/>
      <c r="AW7" s="157"/>
      <c r="AX7" s="157"/>
      <c r="AY7" s="157"/>
      <c r="AZ7" s="157"/>
      <c r="BA7" s="168"/>
      <c r="BB7" s="157"/>
      <c r="BC7" s="157"/>
      <c r="BD7" s="157"/>
      <c r="BE7" s="157"/>
      <c r="BF7" s="168"/>
      <c r="BG7" s="157"/>
      <c r="BH7" s="157"/>
      <c r="BI7" s="157"/>
      <c r="BJ7" s="157"/>
      <c r="BK7" s="168"/>
      <c r="BL7" s="157"/>
      <c r="BM7" s="157"/>
      <c r="BN7" s="157"/>
      <c r="BO7" s="157"/>
      <c r="BP7" s="168"/>
      <c r="BQ7" s="157"/>
      <c r="BR7" s="157"/>
      <c r="BS7" s="157"/>
      <c r="BT7" s="157"/>
      <c r="BU7" s="168"/>
      <c r="BV7" s="157"/>
      <c r="BW7" s="157"/>
      <c r="BX7" s="157"/>
      <c r="BY7" s="157"/>
      <c r="BZ7" s="168"/>
      <c r="CA7" s="157"/>
      <c r="CB7" s="157"/>
      <c r="CC7" s="157"/>
      <c r="CD7" s="157"/>
      <c r="CE7" s="168"/>
      <c r="CF7" s="157"/>
      <c r="CG7" s="157"/>
      <c r="CH7" s="157"/>
      <c r="CI7" s="157"/>
      <c r="CJ7" s="168"/>
      <c r="CK7" s="157"/>
      <c r="CL7" s="157"/>
      <c r="CM7" s="157"/>
      <c r="CN7" s="157"/>
      <c r="CO7" s="168"/>
      <c r="CP7" s="157"/>
      <c r="CQ7" s="157"/>
      <c r="CR7" s="157"/>
      <c r="CS7" s="157"/>
      <c r="CT7" s="168"/>
      <c r="CU7" s="157"/>
      <c r="CV7" s="157"/>
      <c r="CW7" s="157"/>
      <c r="CX7" s="157"/>
      <c r="CY7" s="168"/>
      <c r="CZ7" s="157"/>
      <c r="DA7" s="157"/>
      <c r="DB7" s="157"/>
      <c r="DC7" s="157"/>
      <c r="DD7" s="168"/>
      <c r="DE7" s="157"/>
      <c r="DF7" s="157"/>
      <c r="DG7" s="157"/>
      <c r="DH7" s="157"/>
      <c r="DI7" s="168"/>
      <c r="DJ7" s="157"/>
      <c r="DK7" s="157"/>
      <c r="DL7" s="157"/>
      <c r="DM7" s="157"/>
      <c r="DN7" s="168"/>
      <c r="DO7" s="157"/>
      <c r="DP7" s="157"/>
      <c r="DQ7" s="157"/>
      <c r="DR7" s="157"/>
      <c r="DS7" s="168"/>
      <c r="DT7" s="157"/>
      <c r="DU7" s="157"/>
      <c r="DV7" s="157"/>
      <c r="DW7" s="157"/>
      <c r="DX7" s="168"/>
      <c r="DY7" s="157"/>
      <c r="DZ7" s="157"/>
      <c r="EA7" s="157"/>
      <c r="EB7" s="157"/>
      <c r="EC7" s="168"/>
      <c r="ED7" s="157"/>
      <c r="EE7" s="157"/>
      <c r="EF7" s="157"/>
      <c r="EG7" s="157"/>
      <c r="EH7" s="168"/>
      <c r="EI7" s="157"/>
      <c r="EJ7" s="157"/>
      <c r="EK7" s="157"/>
      <c r="EL7" s="157"/>
      <c r="EM7" s="168"/>
      <c r="EN7" s="157"/>
      <c r="EO7" s="157"/>
      <c r="EP7" s="157"/>
      <c r="EQ7" s="157"/>
      <c r="ER7" s="168"/>
      <c r="ES7" s="157"/>
      <c r="ET7" s="157"/>
      <c r="EU7" s="157"/>
      <c r="EV7" s="157"/>
      <c r="EW7" s="168"/>
      <c r="EX7" s="157"/>
      <c r="EY7" s="157"/>
      <c r="EZ7" s="157"/>
      <c r="FA7" s="157"/>
    </row>
    <row r="8" spans="1:158">
      <c r="A8" s="259">
        <v>1</v>
      </c>
      <c r="B8" s="271" t="s">
        <v>709</v>
      </c>
      <c r="C8" s="134" t="s">
        <v>699</v>
      </c>
      <c r="D8" s="162"/>
      <c r="E8" s="74"/>
      <c r="F8" s="74"/>
      <c r="G8" s="80"/>
      <c r="H8" s="134" t="s">
        <v>699</v>
      </c>
      <c r="I8" s="162"/>
      <c r="J8" s="74"/>
      <c r="K8" s="74"/>
      <c r="L8" s="80"/>
      <c r="M8" s="134" t="s">
        <v>699</v>
      </c>
      <c r="N8" s="162"/>
      <c r="O8" s="74"/>
      <c r="P8" s="74"/>
      <c r="Q8" s="80"/>
      <c r="R8" s="134" t="s">
        <v>699</v>
      </c>
      <c r="S8" s="162"/>
      <c r="T8" s="74"/>
      <c r="U8" s="74"/>
      <c r="V8" s="80"/>
      <c r="W8" s="134" t="s">
        <v>699</v>
      </c>
      <c r="X8" s="162"/>
      <c r="Y8" s="74"/>
      <c r="Z8" s="74"/>
      <c r="AA8" s="80"/>
      <c r="AB8" s="134" t="s">
        <v>699</v>
      </c>
      <c r="AC8" s="162"/>
      <c r="AD8" s="74"/>
      <c r="AE8" s="74"/>
      <c r="AF8" s="80"/>
      <c r="AG8" s="134" t="s">
        <v>699</v>
      </c>
      <c r="AH8" s="162"/>
      <c r="AI8" s="74"/>
      <c r="AJ8" s="74"/>
      <c r="AK8" s="80"/>
      <c r="AL8" s="134" t="s">
        <v>699</v>
      </c>
      <c r="AM8" s="162"/>
      <c r="AN8" s="74"/>
      <c r="AO8" s="74"/>
      <c r="AP8" s="80"/>
      <c r="AQ8" s="134" t="s">
        <v>699</v>
      </c>
      <c r="AR8" s="162"/>
      <c r="AS8" s="74"/>
      <c r="AT8" s="74"/>
      <c r="AU8" s="80"/>
      <c r="AV8" s="134" t="s">
        <v>699</v>
      </c>
      <c r="AW8" s="162"/>
      <c r="AX8" s="74"/>
      <c r="AY8" s="74"/>
      <c r="AZ8" s="80"/>
      <c r="BA8" s="134" t="s">
        <v>699</v>
      </c>
      <c r="BB8" s="162"/>
      <c r="BC8" s="74"/>
      <c r="BD8" s="74"/>
      <c r="BE8" s="80"/>
      <c r="BF8" s="134" t="s">
        <v>699</v>
      </c>
      <c r="BG8" s="162"/>
      <c r="BH8" s="74"/>
      <c r="BI8" s="74"/>
      <c r="BJ8" s="80"/>
      <c r="BK8" s="134" t="s">
        <v>699</v>
      </c>
      <c r="BL8" s="162"/>
      <c r="BM8" s="74"/>
      <c r="BN8" s="74"/>
      <c r="BO8" s="80"/>
      <c r="BP8" s="134" t="s">
        <v>699</v>
      </c>
      <c r="BQ8" s="162"/>
      <c r="BR8" s="74"/>
      <c r="BS8" s="74"/>
      <c r="BT8" s="80"/>
      <c r="BU8" s="134" t="s">
        <v>699</v>
      </c>
      <c r="BV8" s="162"/>
      <c r="BW8" s="74"/>
      <c r="BX8" s="74"/>
      <c r="BY8" s="80"/>
      <c r="BZ8" s="134" t="s">
        <v>699</v>
      </c>
      <c r="CA8" s="162"/>
      <c r="CB8" s="74"/>
      <c r="CC8" s="74"/>
      <c r="CD8" s="80"/>
      <c r="CE8" s="134" t="s">
        <v>699</v>
      </c>
      <c r="CF8" s="162"/>
      <c r="CG8" s="74"/>
      <c r="CH8" s="74"/>
      <c r="CI8" s="80"/>
      <c r="CJ8" s="134" t="s">
        <v>699</v>
      </c>
      <c r="CK8" s="162"/>
      <c r="CL8" s="74"/>
      <c r="CM8" s="74"/>
      <c r="CN8" s="80"/>
      <c r="CO8" s="134" t="s">
        <v>699</v>
      </c>
      <c r="CP8" s="162"/>
      <c r="CQ8" s="74"/>
      <c r="CR8" s="74"/>
      <c r="CS8" s="80"/>
      <c r="CT8" s="134" t="s">
        <v>699</v>
      </c>
      <c r="CU8" s="162"/>
      <c r="CV8" s="74"/>
      <c r="CW8" s="74"/>
      <c r="CX8" s="80"/>
      <c r="CY8" s="134" t="s">
        <v>699</v>
      </c>
      <c r="CZ8" s="162"/>
      <c r="DA8" s="74"/>
      <c r="DB8" s="74"/>
      <c r="DC8" s="80"/>
      <c r="DD8" s="134" t="s">
        <v>699</v>
      </c>
      <c r="DE8" s="162"/>
      <c r="DF8" s="74"/>
      <c r="DG8" s="74"/>
      <c r="DH8" s="80"/>
      <c r="DI8" s="134" t="s">
        <v>699</v>
      </c>
      <c r="DJ8" s="162"/>
      <c r="DK8" s="74"/>
      <c r="DL8" s="74"/>
      <c r="DM8" s="80"/>
      <c r="DN8" s="134" t="s">
        <v>699</v>
      </c>
      <c r="DO8" s="162"/>
      <c r="DP8" s="74"/>
      <c r="DQ8" s="74"/>
      <c r="DR8" s="80"/>
      <c r="DS8" s="134" t="s">
        <v>699</v>
      </c>
      <c r="DT8" s="162"/>
      <c r="DU8" s="74"/>
      <c r="DV8" s="74"/>
      <c r="DW8" s="80"/>
      <c r="DX8" s="134" t="s">
        <v>699</v>
      </c>
      <c r="DY8" s="162"/>
      <c r="DZ8" s="74"/>
      <c r="EA8" s="74"/>
      <c r="EB8" s="80"/>
      <c r="EC8" s="134" t="s">
        <v>699</v>
      </c>
      <c r="ED8" s="162"/>
      <c r="EE8" s="74"/>
      <c r="EF8" s="74"/>
      <c r="EG8" s="80"/>
      <c r="EH8" s="134" t="s">
        <v>699</v>
      </c>
      <c r="EI8" s="162"/>
      <c r="EJ8" s="74"/>
      <c r="EK8" s="74"/>
      <c r="EL8" s="80"/>
      <c r="EM8" s="134" t="s">
        <v>699</v>
      </c>
      <c r="EN8" s="162"/>
      <c r="EO8" s="74"/>
      <c r="EP8" s="74"/>
      <c r="EQ8" s="80"/>
      <c r="ER8" s="134" t="s">
        <v>699</v>
      </c>
      <c r="ES8" s="162"/>
      <c r="ET8" s="74"/>
      <c r="EU8" s="74"/>
      <c r="EV8" s="80"/>
      <c r="EW8" s="134" t="s">
        <v>699</v>
      </c>
      <c r="EX8" s="162"/>
      <c r="EY8" s="74"/>
      <c r="EZ8" s="74"/>
      <c r="FA8" s="80"/>
    </row>
    <row r="9" spans="1:158" ht="21.75" thickBot="1">
      <c r="A9" s="261"/>
      <c r="B9" s="346" t="s">
        <v>43</v>
      </c>
      <c r="C9" s="84"/>
      <c r="D9" s="106"/>
      <c r="E9" s="81"/>
      <c r="F9" s="81"/>
      <c r="G9" s="84"/>
      <c r="H9" s="84"/>
      <c r="I9" s="106"/>
      <c r="J9" s="81"/>
      <c r="K9" s="81"/>
      <c r="L9" s="84"/>
      <c r="M9" s="84"/>
      <c r="N9" s="106"/>
      <c r="O9" s="81"/>
      <c r="P9" s="81"/>
      <c r="Q9" s="84"/>
      <c r="R9" s="84"/>
      <c r="S9" s="106"/>
      <c r="T9" s="81"/>
      <c r="U9" s="81"/>
      <c r="V9" s="84"/>
      <c r="W9" s="84"/>
      <c r="X9" s="106"/>
      <c r="Y9" s="81"/>
      <c r="Z9" s="81"/>
      <c r="AA9" s="84"/>
      <c r="AB9" s="84"/>
      <c r="AC9" s="106"/>
      <c r="AD9" s="81"/>
      <c r="AE9" s="81"/>
      <c r="AF9" s="84"/>
      <c r="AG9" s="84"/>
      <c r="AH9" s="106"/>
      <c r="AI9" s="81"/>
      <c r="AJ9" s="81"/>
      <c r="AK9" s="84"/>
      <c r="AL9" s="84"/>
      <c r="AM9" s="106"/>
      <c r="AN9" s="81"/>
      <c r="AO9" s="81"/>
      <c r="AP9" s="84"/>
      <c r="AQ9" s="84"/>
      <c r="AR9" s="106"/>
      <c r="AS9" s="81"/>
      <c r="AT9" s="81"/>
      <c r="AU9" s="84"/>
      <c r="AV9" s="84"/>
      <c r="AW9" s="106"/>
      <c r="AX9" s="81"/>
      <c r="AY9" s="81"/>
      <c r="AZ9" s="84"/>
      <c r="BA9" s="84"/>
      <c r="BB9" s="106"/>
      <c r="BC9" s="81"/>
      <c r="BD9" s="81"/>
      <c r="BE9" s="84"/>
      <c r="BF9" s="84"/>
      <c r="BG9" s="106"/>
      <c r="BH9" s="81"/>
      <c r="BI9" s="81"/>
      <c r="BJ9" s="84"/>
      <c r="BK9" s="84"/>
      <c r="BL9" s="106"/>
      <c r="BM9" s="81"/>
      <c r="BN9" s="81"/>
      <c r="BO9" s="84"/>
      <c r="BP9" s="84"/>
      <c r="BQ9" s="106"/>
      <c r="BR9" s="81"/>
      <c r="BS9" s="81"/>
      <c r="BT9" s="84"/>
      <c r="BU9" s="84"/>
      <c r="BV9" s="106"/>
      <c r="BW9" s="81"/>
      <c r="BX9" s="81"/>
      <c r="BY9" s="84"/>
      <c r="BZ9" s="84"/>
      <c r="CA9" s="106"/>
      <c r="CB9" s="81"/>
      <c r="CC9" s="81"/>
      <c r="CD9" s="84"/>
      <c r="CE9" s="84"/>
      <c r="CF9" s="106"/>
      <c r="CG9" s="81"/>
      <c r="CH9" s="81"/>
      <c r="CI9" s="84"/>
      <c r="CJ9" s="84"/>
      <c r="CK9" s="106"/>
      <c r="CL9" s="81"/>
      <c r="CM9" s="81"/>
      <c r="CN9" s="84"/>
      <c r="CO9" s="84"/>
      <c r="CP9" s="106"/>
      <c r="CQ9" s="81"/>
      <c r="CR9" s="81"/>
      <c r="CS9" s="84"/>
      <c r="CT9" s="84"/>
      <c r="CU9" s="106"/>
      <c r="CV9" s="81"/>
      <c r="CW9" s="81"/>
      <c r="CX9" s="84"/>
      <c r="CY9" s="84"/>
      <c r="CZ9" s="106"/>
      <c r="DA9" s="81"/>
      <c r="DB9" s="81"/>
      <c r="DC9" s="84"/>
      <c r="DD9" s="84"/>
      <c r="DE9" s="106"/>
      <c r="DF9" s="81"/>
      <c r="DG9" s="81"/>
      <c r="DH9" s="84"/>
      <c r="DI9" s="84"/>
      <c r="DJ9" s="106"/>
      <c r="DK9" s="81"/>
      <c r="DL9" s="81"/>
      <c r="DM9" s="84"/>
      <c r="DN9" s="84"/>
      <c r="DO9" s="106"/>
      <c r="DP9" s="81"/>
      <c r="DQ9" s="81"/>
      <c r="DR9" s="84"/>
      <c r="DS9" s="84"/>
      <c r="DT9" s="106"/>
      <c r="DU9" s="81"/>
      <c r="DV9" s="81"/>
      <c r="DW9" s="84"/>
      <c r="DX9" s="84"/>
      <c r="DY9" s="106"/>
      <c r="DZ9" s="81"/>
      <c r="EA9" s="81"/>
      <c r="EB9" s="84"/>
      <c r="EC9" s="84"/>
      <c r="ED9" s="106"/>
      <c r="EE9" s="81"/>
      <c r="EF9" s="81"/>
      <c r="EG9" s="84"/>
      <c r="EH9" s="84"/>
      <c r="EI9" s="106"/>
      <c r="EJ9" s="81"/>
      <c r="EK9" s="81"/>
      <c r="EL9" s="84"/>
      <c r="EM9" s="84"/>
      <c r="EN9" s="106"/>
      <c r="EO9" s="81"/>
      <c r="EP9" s="81"/>
      <c r="EQ9" s="84"/>
      <c r="ER9" s="84"/>
      <c r="ES9" s="106"/>
      <c r="ET9" s="81"/>
      <c r="EU9" s="81"/>
      <c r="EV9" s="84"/>
      <c r="EW9" s="84"/>
      <c r="EX9" s="106"/>
      <c r="EY9" s="81"/>
      <c r="EZ9" s="81"/>
      <c r="FA9" s="84"/>
    </row>
    <row r="10" spans="1:158">
      <c r="A10" s="259">
        <v>2</v>
      </c>
      <c r="B10" s="271" t="s">
        <v>709</v>
      </c>
      <c r="C10" s="134" t="s">
        <v>699</v>
      </c>
      <c r="D10" s="162"/>
      <c r="E10" s="74"/>
      <c r="F10" s="74"/>
      <c r="G10" s="80"/>
      <c r="H10" s="134" t="s">
        <v>699</v>
      </c>
      <c r="I10" s="162"/>
      <c r="J10" s="74"/>
      <c r="K10" s="74"/>
      <c r="L10" s="80"/>
      <c r="M10" s="134" t="s">
        <v>699</v>
      </c>
      <c r="N10" s="162"/>
      <c r="O10" s="74"/>
      <c r="P10" s="74"/>
      <c r="Q10" s="80"/>
      <c r="R10" s="134" t="s">
        <v>699</v>
      </c>
      <c r="S10" s="162"/>
      <c r="T10" s="74"/>
      <c r="U10" s="74"/>
      <c r="V10" s="80"/>
      <c r="W10" s="134" t="s">
        <v>699</v>
      </c>
      <c r="X10" s="162"/>
      <c r="Y10" s="74"/>
      <c r="Z10" s="74"/>
      <c r="AA10" s="80"/>
      <c r="AB10" s="134" t="s">
        <v>699</v>
      </c>
      <c r="AC10" s="162"/>
      <c r="AD10" s="74"/>
      <c r="AE10" s="74"/>
      <c r="AF10" s="80"/>
      <c r="AG10" s="134" t="s">
        <v>699</v>
      </c>
      <c r="AH10" s="162"/>
      <c r="AI10" s="74"/>
      <c r="AJ10" s="74"/>
      <c r="AK10" s="80"/>
      <c r="AL10" s="134" t="s">
        <v>699</v>
      </c>
      <c r="AM10" s="162"/>
      <c r="AN10" s="74"/>
      <c r="AO10" s="74"/>
      <c r="AP10" s="80"/>
      <c r="AQ10" s="134" t="s">
        <v>699</v>
      </c>
      <c r="AR10" s="162"/>
      <c r="AS10" s="74"/>
      <c r="AT10" s="74"/>
      <c r="AU10" s="80"/>
      <c r="AV10" s="134" t="s">
        <v>699</v>
      </c>
      <c r="AW10" s="162"/>
      <c r="AX10" s="74"/>
      <c r="AY10" s="74"/>
      <c r="AZ10" s="80"/>
      <c r="BA10" s="134" t="s">
        <v>699</v>
      </c>
      <c r="BB10" s="162"/>
      <c r="BC10" s="74"/>
      <c r="BD10" s="74"/>
      <c r="BE10" s="80"/>
      <c r="BF10" s="134" t="s">
        <v>699</v>
      </c>
      <c r="BG10" s="162"/>
      <c r="BH10" s="74"/>
      <c r="BI10" s="74"/>
      <c r="BJ10" s="80"/>
      <c r="BK10" s="134" t="s">
        <v>699</v>
      </c>
      <c r="BL10" s="162"/>
      <c r="BM10" s="74"/>
      <c r="BN10" s="74"/>
      <c r="BO10" s="80"/>
      <c r="BP10" s="134" t="s">
        <v>699</v>
      </c>
      <c r="BQ10" s="162"/>
      <c r="BR10" s="74"/>
      <c r="BS10" s="74"/>
      <c r="BT10" s="80"/>
      <c r="BU10" s="134" t="s">
        <v>699</v>
      </c>
      <c r="BV10" s="162"/>
      <c r="BW10" s="74"/>
      <c r="BX10" s="74"/>
      <c r="BY10" s="80"/>
      <c r="BZ10" s="134" t="s">
        <v>699</v>
      </c>
      <c r="CA10" s="162"/>
      <c r="CB10" s="74"/>
      <c r="CC10" s="74"/>
      <c r="CD10" s="80"/>
      <c r="CE10" s="134" t="s">
        <v>699</v>
      </c>
      <c r="CF10" s="162"/>
      <c r="CG10" s="74"/>
      <c r="CH10" s="74"/>
      <c r="CI10" s="80"/>
      <c r="CJ10" s="134" t="s">
        <v>699</v>
      </c>
      <c r="CK10" s="162"/>
      <c r="CL10" s="74"/>
      <c r="CM10" s="74"/>
      <c r="CN10" s="80"/>
      <c r="CO10" s="134" t="s">
        <v>699</v>
      </c>
      <c r="CP10" s="162"/>
      <c r="CQ10" s="74"/>
      <c r="CR10" s="74"/>
      <c r="CS10" s="80"/>
      <c r="CT10" s="134" t="s">
        <v>699</v>
      </c>
      <c r="CU10" s="162"/>
      <c r="CV10" s="74"/>
      <c r="CW10" s="74"/>
      <c r="CX10" s="80"/>
      <c r="CY10" s="134" t="s">
        <v>699</v>
      </c>
      <c r="CZ10" s="162"/>
      <c r="DA10" s="74"/>
      <c r="DB10" s="74"/>
      <c r="DC10" s="80"/>
      <c r="DD10" s="134" t="s">
        <v>699</v>
      </c>
      <c r="DE10" s="162"/>
      <c r="DF10" s="74"/>
      <c r="DG10" s="74"/>
      <c r="DH10" s="80"/>
      <c r="DI10" s="134" t="s">
        <v>699</v>
      </c>
      <c r="DJ10" s="162"/>
      <c r="DK10" s="74"/>
      <c r="DL10" s="74"/>
      <c r="DM10" s="80"/>
      <c r="DN10" s="134" t="s">
        <v>699</v>
      </c>
      <c r="DO10" s="162"/>
      <c r="DP10" s="74"/>
      <c r="DQ10" s="74"/>
      <c r="DR10" s="80"/>
      <c r="DS10" s="134" t="s">
        <v>699</v>
      </c>
      <c r="DT10" s="162"/>
      <c r="DU10" s="74"/>
      <c r="DV10" s="74"/>
      <c r="DW10" s="80"/>
      <c r="DX10" s="134" t="s">
        <v>699</v>
      </c>
      <c r="DY10" s="162"/>
      <c r="DZ10" s="74"/>
      <c r="EA10" s="74"/>
      <c r="EB10" s="80"/>
      <c r="EC10" s="134" t="s">
        <v>699</v>
      </c>
      <c r="ED10" s="162"/>
      <c r="EE10" s="74"/>
      <c r="EF10" s="74"/>
      <c r="EG10" s="80"/>
      <c r="EH10" s="134" t="s">
        <v>699</v>
      </c>
      <c r="EI10" s="162"/>
      <c r="EJ10" s="74"/>
      <c r="EK10" s="74"/>
      <c r="EL10" s="80"/>
      <c r="EM10" s="134" t="s">
        <v>699</v>
      </c>
      <c r="EN10" s="162"/>
      <c r="EO10" s="74"/>
      <c r="EP10" s="74"/>
      <c r="EQ10" s="80"/>
      <c r="ER10" s="134" t="s">
        <v>699</v>
      </c>
      <c r="ES10" s="162"/>
      <c r="ET10" s="74"/>
      <c r="EU10" s="74"/>
      <c r="EV10" s="80"/>
      <c r="EW10" s="134" t="s">
        <v>699</v>
      </c>
      <c r="EX10" s="162"/>
      <c r="EY10" s="74"/>
      <c r="EZ10" s="74"/>
      <c r="FA10" s="80"/>
    </row>
    <row r="11" spans="1:158" ht="21.75" thickBot="1">
      <c r="A11" s="261"/>
      <c r="B11" s="346" t="s">
        <v>43</v>
      </c>
      <c r="C11" s="84"/>
      <c r="D11" s="106"/>
      <c r="E11" s="81"/>
      <c r="F11" s="81"/>
      <c r="G11" s="84"/>
      <c r="H11" s="84"/>
      <c r="I11" s="106"/>
      <c r="J11" s="81"/>
      <c r="K11" s="81"/>
      <c r="L11" s="84"/>
      <c r="M11" s="84"/>
      <c r="N11" s="106"/>
      <c r="O11" s="81"/>
      <c r="P11" s="81"/>
      <c r="Q11" s="84"/>
      <c r="R11" s="84"/>
      <c r="S11" s="106"/>
      <c r="T11" s="81"/>
      <c r="U11" s="81"/>
      <c r="V11" s="84"/>
      <c r="W11" s="84"/>
      <c r="X11" s="106"/>
      <c r="Y11" s="81"/>
      <c r="Z11" s="81"/>
      <c r="AA11" s="84"/>
      <c r="AB11" s="84"/>
      <c r="AC11" s="106"/>
      <c r="AD11" s="81"/>
      <c r="AE11" s="81"/>
      <c r="AF11" s="84"/>
      <c r="AG11" s="84"/>
      <c r="AH11" s="106"/>
      <c r="AI11" s="81"/>
      <c r="AJ11" s="81"/>
      <c r="AK11" s="84"/>
      <c r="AL11" s="84"/>
      <c r="AM11" s="106"/>
      <c r="AN11" s="81"/>
      <c r="AO11" s="81"/>
      <c r="AP11" s="84"/>
      <c r="AQ11" s="84"/>
      <c r="AR11" s="106"/>
      <c r="AS11" s="81"/>
      <c r="AT11" s="81"/>
      <c r="AU11" s="84"/>
      <c r="AV11" s="84"/>
      <c r="AW11" s="106"/>
      <c r="AX11" s="81"/>
      <c r="AY11" s="81"/>
      <c r="AZ11" s="84"/>
      <c r="BA11" s="84"/>
      <c r="BB11" s="106"/>
      <c r="BC11" s="81"/>
      <c r="BD11" s="81"/>
      <c r="BE11" s="84"/>
      <c r="BF11" s="84"/>
      <c r="BG11" s="106"/>
      <c r="BH11" s="81"/>
      <c r="BI11" s="81"/>
      <c r="BJ11" s="84"/>
      <c r="BK11" s="84"/>
      <c r="BL11" s="106"/>
      <c r="BM11" s="81"/>
      <c r="BN11" s="81"/>
      <c r="BO11" s="84"/>
      <c r="BP11" s="84"/>
      <c r="BQ11" s="106"/>
      <c r="BR11" s="81"/>
      <c r="BS11" s="81"/>
      <c r="BT11" s="84"/>
      <c r="BU11" s="84"/>
      <c r="BV11" s="106"/>
      <c r="BW11" s="81"/>
      <c r="BX11" s="81"/>
      <c r="BY11" s="84"/>
      <c r="BZ11" s="84"/>
      <c r="CA11" s="106"/>
      <c r="CB11" s="81"/>
      <c r="CC11" s="81"/>
      <c r="CD11" s="84"/>
      <c r="CE11" s="84"/>
      <c r="CF11" s="106"/>
      <c r="CG11" s="81"/>
      <c r="CH11" s="81"/>
      <c r="CI11" s="84"/>
      <c r="CJ11" s="84"/>
      <c r="CK11" s="106"/>
      <c r="CL11" s="81"/>
      <c r="CM11" s="81"/>
      <c r="CN11" s="84"/>
      <c r="CO11" s="84"/>
      <c r="CP11" s="106"/>
      <c r="CQ11" s="81"/>
      <c r="CR11" s="81"/>
      <c r="CS11" s="84"/>
      <c r="CT11" s="84"/>
      <c r="CU11" s="106"/>
      <c r="CV11" s="81"/>
      <c r="CW11" s="81"/>
      <c r="CX11" s="84"/>
      <c r="CY11" s="84"/>
      <c r="CZ11" s="106"/>
      <c r="DA11" s="81"/>
      <c r="DB11" s="81"/>
      <c r="DC11" s="84"/>
      <c r="DD11" s="84"/>
      <c r="DE11" s="106"/>
      <c r="DF11" s="81"/>
      <c r="DG11" s="81"/>
      <c r="DH11" s="84"/>
      <c r="DI11" s="84"/>
      <c r="DJ11" s="106"/>
      <c r="DK11" s="81"/>
      <c r="DL11" s="81"/>
      <c r="DM11" s="84"/>
      <c r="DN11" s="84"/>
      <c r="DO11" s="106"/>
      <c r="DP11" s="81"/>
      <c r="DQ11" s="81"/>
      <c r="DR11" s="84"/>
      <c r="DS11" s="84"/>
      <c r="DT11" s="106"/>
      <c r="DU11" s="81"/>
      <c r="DV11" s="81"/>
      <c r="DW11" s="84"/>
      <c r="DX11" s="84"/>
      <c r="DY11" s="106"/>
      <c r="DZ11" s="81"/>
      <c r="EA11" s="81"/>
      <c r="EB11" s="84"/>
      <c r="EC11" s="84"/>
      <c r="ED11" s="106"/>
      <c r="EE11" s="81"/>
      <c r="EF11" s="81"/>
      <c r="EG11" s="84"/>
      <c r="EH11" s="84"/>
      <c r="EI11" s="106"/>
      <c r="EJ11" s="81"/>
      <c r="EK11" s="81"/>
      <c r="EL11" s="84"/>
      <c r="EM11" s="84"/>
      <c r="EN11" s="106"/>
      <c r="EO11" s="81"/>
      <c r="EP11" s="81"/>
      <c r="EQ11" s="84"/>
      <c r="ER11" s="84"/>
      <c r="ES11" s="106"/>
      <c r="ET11" s="81"/>
      <c r="EU11" s="81"/>
      <c r="EV11" s="84"/>
      <c r="EW11" s="84"/>
      <c r="EX11" s="106"/>
      <c r="EY11" s="81"/>
      <c r="EZ11" s="81"/>
      <c r="FA11" s="84"/>
    </row>
  </sheetData>
  <mergeCells count="33">
    <mergeCell ref="EM3:EQ3"/>
    <mergeCell ref="ER3:EV3"/>
    <mergeCell ref="EW3:FA3"/>
    <mergeCell ref="DI3:DM3"/>
    <mergeCell ref="DN3:DR3"/>
    <mergeCell ref="DS3:DW3"/>
    <mergeCell ref="DX3:EB3"/>
    <mergeCell ref="EC3:EG3"/>
    <mergeCell ref="EH3:EL3"/>
    <mergeCell ref="DD3:DH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CY3:DC3"/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5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70C0"/>
  </sheetPr>
  <dimension ref="A1:FB8"/>
  <sheetViews>
    <sheetView workbookViewId="0">
      <selection activeCell="H14" sqref="H14"/>
    </sheetView>
  </sheetViews>
  <sheetFormatPr defaultRowHeight="14.25"/>
  <cols>
    <col min="1" max="1" width="7.875" customWidth="1"/>
    <col min="2" max="2" width="11.375" bestFit="1" customWidth="1"/>
    <col min="3" max="3" width="8.75" bestFit="1" customWidth="1"/>
    <col min="4" max="4" width="9.875" bestFit="1" customWidth="1"/>
    <col min="5" max="5" width="9.625" bestFit="1" customWidth="1"/>
    <col min="6" max="6" width="15" bestFit="1" customWidth="1"/>
    <col min="7" max="7" width="10.75" bestFit="1" customWidth="1"/>
    <col min="8" max="8" width="8.75" customWidth="1"/>
    <col min="9" max="9" width="9.875" customWidth="1"/>
    <col min="10" max="10" width="9.625" customWidth="1"/>
    <col min="11" max="11" width="15" customWidth="1"/>
    <col min="12" max="12" width="10.75" customWidth="1"/>
    <col min="13" max="13" width="8.75" customWidth="1"/>
    <col min="14" max="14" width="9.875" customWidth="1"/>
    <col min="15" max="15" width="9.625" customWidth="1"/>
    <col min="16" max="16" width="15" customWidth="1"/>
    <col min="17" max="17" width="10.75" customWidth="1"/>
    <col min="18" max="18" width="8.75" customWidth="1"/>
    <col min="19" max="19" width="9.875" customWidth="1"/>
    <col min="20" max="20" width="9.625" customWidth="1"/>
    <col min="21" max="21" width="15" customWidth="1"/>
    <col min="22" max="22" width="10.75" customWidth="1"/>
    <col min="23" max="23" width="8.75" customWidth="1"/>
    <col min="24" max="24" width="9.875" customWidth="1"/>
    <col min="25" max="25" width="9.625" customWidth="1"/>
    <col min="26" max="26" width="15" customWidth="1"/>
    <col min="27" max="27" width="10.75" customWidth="1"/>
    <col min="28" max="28" width="8.75" customWidth="1"/>
    <col min="29" max="29" width="9.875" customWidth="1"/>
    <col min="30" max="30" width="9.625" customWidth="1"/>
    <col min="31" max="31" width="15" customWidth="1"/>
    <col min="32" max="32" width="10.75" customWidth="1"/>
    <col min="33" max="33" width="8.75" customWidth="1"/>
    <col min="34" max="34" width="9.875" customWidth="1"/>
    <col min="35" max="35" width="9.625" customWidth="1"/>
    <col min="36" max="36" width="15" customWidth="1"/>
    <col min="37" max="37" width="10.75" customWidth="1"/>
    <col min="38" max="38" width="8.75" customWidth="1"/>
    <col min="39" max="39" width="9.875" customWidth="1"/>
    <col min="40" max="40" width="9.625" customWidth="1"/>
    <col min="41" max="41" width="15" customWidth="1"/>
    <col min="42" max="42" width="10.75" customWidth="1"/>
    <col min="43" max="43" width="8.75" customWidth="1"/>
    <col min="44" max="44" width="9.875" customWidth="1"/>
    <col min="45" max="45" width="9.625" customWidth="1"/>
    <col min="46" max="46" width="15" customWidth="1"/>
    <col min="47" max="47" width="10.75" customWidth="1"/>
    <col min="48" max="48" width="8.75" customWidth="1"/>
    <col min="49" max="49" width="9.875" customWidth="1"/>
    <col min="50" max="50" width="9.625" customWidth="1"/>
    <col min="51" max="51" width="15" customWidth="1"/>
    <col min="52" max="52" width="10.75" customWidth="1"/>
    <col min="53" max="53" width="8.75" customWidth="1"/>
    <col min="54" max="54" width="9.875" customWidth="1"/>
    <col min="55" max="55" width="9.625" customWidth="1"/>
    <col min="56" max="56" width="15" customWidth="1"/>
    <col min="57" max="57" width="10.75" customWidth="1"/>
    <col min="58" max="58" width="8.75" customWidth="1"/>
    <col min="59" max="59" width="9.875" customWidth="1"/>
    <col min="60" max="60" width="9.625" customWidth="1"/>
    <col min="61" max="61" width="15" customWidth="1"/>
    <col min="62" max="62" width="10.75" customWidth="1"/>
    <col min="63" max="63" width="8.75" customWidth="1"/>
    <col min="64" max="64" width="9.875" customWidth="1"/>
    <col min="65" max="65" width="9.625" customWidth="1"/>
    <col min="66" max="66" width="15" customWidth="1"/>
    <col min="67" max="67" width="10.75" customWidth="1"/>
    <col min="68" max="68" width="8.75" customWidth="1"/>
    <col min="69" max="69" width="9.875" customWidth="1"/>
    <col min="70" max="70" width="9.625" customWidth="1"/>
    <col min="71" max="71" width="15" customWidth="1"/>
    <col min="72" max="72" width="10.75" customWidth="1"/>
    <col min="73" max="73" width="8.75" customWidth="1"/>
    <col min="74" max="74" width="9.875" customWidth="1"/>
    <col min="75" max="75" width="9.625" customWidth="1"/>
    <col min="76" max="76" width="15" customWidth="1"/>
    <col min="77" max="77" width="10.75" customWidth="1"/>
    <col min="78" max="78" width="8.75" customWidth="1"/>
    <col min="79" max="79" width="9.875" customWidth="1"/>
    <col min="80" max="80" width="9.625" customWidth="1"/>
    <col min="81" max="81" width="15" customWidth="1"/>
    <col min="82" max="82" width="10.75" customWidth="1"/>
    <col min="83" max="83" width="8.75" customWidth="1"/>
    <col min="84" max="84" width="9.875" customWidth="1"/>
    <col min="85" max="85" width="9.625" customWidth="1"/>
    <col min="86" max="86" width="15" customWidth="1"/>
    <col min="87" max="87" width="10.75" customWidth="1"/>
    <col min="88" max="88" width="8.75" customWidth="1"/>
    <col min="89" max="89" width="9.875" customWidth="1"/>
    <col min="90" max="90" width="9.625" customWidth="1"/>
    <col min="91" max="91" width="15" customWidth="1"/>
    <col min="92" max="92" width="10.75" customWidth="1"/>
    <col min="93" max="93" width="8.75" customWidth="1"/>
    <col min="94" max="94" width="9.875" customWidth="1"/>
    <col min="95" max="95" width="9.625" customWidth="1"/>
    <col min="96" max="96" width="15" customWidth="1"/>
    <col min="97" max="97" width="10.75" customWidth="1"/>
    <col min="98" max="98" width="8.75" customWidth="1"/>
    <col min="99" max="99" width="9.875" customWidth="1"/>
    <col min="100" max="100" width="9.625" customWidth="1"/>
    <col min="101" max="101" width="15" customWidth="1"/>
    <col min="102" max="102" width="10.75" customWidth="1"/>
    <col min="103" max="103" width="8.75" customWidth="1"/>
    <col min="104" max="104" width="9.875" customWidth="1"/>
    <col min="105" max="105" width="9.625" customWidth="1"/>
    <col min="106" max="106" width="15" customWidth="1"/>
    <col min="107" max="107" width="10.75" customWidth="1"/>
    <col min="108" max="108" width="8.75" customWidth="1"/>
    <col min="109" max="109" width="9.875" customWidth="1"/>
    <col min="110" max="110" width="9.625" customWidth="1"/>
    <col min="111" max="111" width="15" customWidth="1"/>
    <col min="112" max="112" width="10.75" customWidth="1"/>
    <col min="113" max="113" width="8.75" customWidth="1"/>
    <col min="114" max="114" width="9.875" customWidth="1"/>
    <col min="115" max="115" width="9.625" customWidth="1"/>
    <col min="116" max="116" width="15" customWidth="1"/>
    <col min="117" max="117" width="10.75" customWidth="1"/>
    <col min="118" max="118" width="8.75" customWidth="1"/>
    <col min="119" max="119" width="9.875" customWidth="1"/>
    <col min="120" max="120" width="9.625" customWidth="1"/>
    <col min="121" max="121" width="15" customWidth="1"/>
    <col min="122" max="122" width="10.75" customWidth="1"/>
    <col min="123" max="123" width="8.75" customWidth="1"/>
    <col min="124" max="124" width="9.875" customWidth="1"/>
    <col min="125" max="125" width="9.625" customWidth="1"/>
    <col min="126" max="126" width="15" customWidth="1"/>
    <col min="127" max="127" width="10.75" customWidth="1"/>
    <col min="128" max="128" width="8.75" customWidth="1"/>
    <col min="129" max="129" width="9.875" customWidth="1"/>
    <col min="130" max="130" width="9.625" customWidth="1"/>
    <col min="131" max="131" width="15" customWidth="1"/>
    <col min="132" max="132" width="10.75" customWidth="1"/>
    <col min="133" max="133" width="8.75" customWidth="1"/>
    <col min="134" max="134" width="9.875" customWidth="1"/>
    <col min="135" max="135" width="9.625" customWidth="1"/>
    <col min="136" max="136" width="15" customWidth="1"/>
    <col min="137" max="137" width="10.75" customWidth="1"/>
    <col min="138" max="138" width="8.75" customWidth="1"/>
    <col min="139" max="139" width="9.875" customWidth="1"/>
    <col min="140" max="140" width="9.625" customWidth="1"/>
    <col min="141" max="141" width="15" customWidth="1"/>
    <col min="142" max="142" width="10.75" customWidth="1"/>
    <col min="143" max="143" width="8.75" customWidth="1"/>
    <col min="144" max="144" width="9.875" customWidth="1"/>
    <col min="145" max="145" width="9.625" customWidth="1"/>
    <col min="146" max="146" width="15" customWidth="1"/>
    <col min="147" max="147" width="10.75" customWidth="1"/>
    <col min="148" max="148" width="8.75" bestFit="1" customWidth="1"/>
    <col min="149" max="149" width="9.875" bestFit="1" customWidth="1"/>
    <col min="150" max="150" width="9.625" bestFit="1" customWidth="1"/>
    <col min="151" max="151" width="15" bestFit="1" customWidth="1"/>
    <col min="152" max="152" width="10.75" bestFit="1" customWidth="1"/>
    <col min="153" max="153" width="8.75" bestFit="1" customWidth="1"/>
    <col min="154" max="154" width="9.875" bestFit="1" customWidth="1"/>
    <col min="155" max="155" width="9.625" bestFit="1" customWidth="1"/>
    <col min="156" max="156" width="15" bestFit="1" customWidth="1"/>
    <col min="157" max="157" width="10.75" bestFit="1" customWidth="1"/>
  </cols>
  <sheetData>
    <row r="1" spans="1:158">
      <c r="A1" t="s">
        <v>731</v>
      </c>
    </row>
    <row r="2" spans="1:158">
      <c r="A2" t="s">
        <v>693</v>
      </c>
    </row>
    <row r="3" spans="1:158" ht="21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0"/>
      <c r="FB3" s="429"/>
    </row>
    <row r="4" spans="1:158" ht="21">
      <c r="A4" s="469"/>
      <c r="B4" s="469"/>
      <c r="C4" s="73" t="s">
        <v>694</v>
      </c>
      <c r="D4" s="438" t="s">
        <v>695</v>
      </c>
      <c r="E4" s="164" t="s">
        <v>696</v>
      </c>
      <c r="F4" s="438" t="s">
        <v>697</v>
      </c>
      <c r="G4" s="72" t="s">
        <v>698</v>
      </c>
      <c r="H4" s="73" t="s">
        <v>694</v>
      </c>
      <c r="I4" s="438" t="s">
        <v>695</v>
      </c>
      <c r="J4" s="164" t="s">
        <v>696</v>
      </c>
      <c r="K4" s="438" t="s">
        <v>697</v>
      </c>
      <c r="L4" s="72" t="s">
        <v>698</v>
      </c>
      <c r="M4" s="73" t="s">
        <v>694</v>
      </c>
      <c r="N4" s="438" t="s">
        <v>695</v>
      </c>
      <c r="O4" s="164" t="s">
        <v>696</v>
      </c>
      <c r="P4" s="438" t="s">
        <v>697</v>
      </c>
      <c r="Q4" s="72" t="s">
        <v>698</v>
      </c>
      <c r="R4" s="73" t="s">
        <v>694</v>
      </c>
      <c r="S4" s="438" t="s">
        <v>695</v>
      </c>
      <c r="T4" s="164" t="s">
        <v>696</v>
      </c>
      <c r="U4" s="438" t="s">
        <v>697</v>
      </c>
      <c r="V4" s="72" t="s">
        <v>698</v>
      </c>
      <c r="W4" s="73" t="s">
        <v>694</v>
      </c>
      <c r="X4" s="438" t="s">
        <v>695</v>
      </c>
      <c r="Y4" s="164" t="s">
        <v>696</v>
      </c>
      <c r="Z4" s="438" t="s">
        <v>697</v>
      </c>
      <c r="AA4" s="72" t="s">
        <v>698</v>
      </c>
      <c r="AB4" s="73" t="s">
        <v>694</v>
      </c>
      <c r="AC4" s="438" t="s">
        <v>695</v>
      </c>
      <c r="AD4" s="164" t="s">
        <v>696</v>
      </c>
      <c r="AE4" s="438" t="s">
        <v>697</v>
      </c>
      <c r="AF4" s="72" t="s">
        <v>698</v>
      </c>
      <c r="AG4" s="73" t="s">
        <v>694</v>
      </c>
      <c r="AH4" s="438" t="s">
        <v>695</v>
      </c>
      <c r="AI4" s="164" t="s">
        <v>696</v>
      </c>
      <c r="AJ4" s="438" t="s">
        <v>697</v>
      </c>
      <c r="AK4" s="72" t="s">
        <v>698</v>
      </c>
      <c r="AL4" s="73" t="s">
        <v>694</v>
      </c>
      <c r="AM4" s="438" t="s">
        <v>695</v>
      </c>
      <c r="AN4" s="164" t="s">
        <v>696</v>
      </c>
      <c r="AO4" s="438" t="s">
        <v>697</v>
      </c>
      <c r="AP4" s="72" t="s">
        <v>698</v>
      </c>
      <c r="AQ4" s="73" t="s">
        <v>694</v>
      </c>
      <c r="AR4" s="438" t="s">
        <v>695</v>
      </c>
      <c r="AS4" s="164" t="s">
        <v>696</v>
      </c>
      <c r="AT4" s="438" t="s">
        <v>697</v>
      </c>
      <c r="AU4" s="72" t="s">
        <v>698</v>
      </c>
      <c r="AV4" s="73" t="s">
        <v>694</v>
      </c>
      <c r="AW4" s="438" t="s">
        <v>695</v>
      </c>
      <c r="AX4" s="164" t="s">
        <v>696</v>
      </c>
      <c r="AY4" s="438" t="s">
        <v>697</v>
      </c>
      <c r="AZ4" s="72" t="s">
        <v>698</v>
      </c>
      <c r="BA4" s="73" t="s">
        <v>694</v>
      </c>
      <c r="BB4" s="438" t="s">
        <v>695</v>
      </c>
      <c r="BC4" s="164" t="s">
        <v>696</v>
      </c>
      <c r="BD4" s="438" t="s">
        <v>697</v>
      </c>
      <c r="BE4" s="72" t="s">
        <v>698</v>
      </c>
      <c r="BF4" s="73" t="s">
        <v>694</v>
      </c>
      <c r="BG4" s="438" t="s">
        <v>695</v>
      </c>
      <c r="BH4" s="164" t="s">
        <v>696</v>
      </c>
      <c r="BI4" s="438" t="s">
        <v>697</v>
      </c>
      <c r="BJ4" s="72" t="s">
        <v>698</v>
      </c>
      <c r="BK4" s="73" t="s">
        <v>694</v>
      </c>
      <c r="BL4" s="438" t="s">
        <v>695</v>
      </c>
      <c r="BM4" s="164" t="s">
        <v>696</v>
      </c>
      <c r="BN4" s="438" t="s">
        <v>697</v>
      </c>
      <c r="BO4" s="72" t="s">
        <v>698</v>
      </c>
      <c r="BP4" s="73" t="s">
        <v>694</v>
      </c>
      <c r="BQ4" s="438" t="s">
        <v>695</v>
      </c>
      <c r="BR4" s="164" t="s">
        <v>696</v>
      </c>
      <c r="BS4" s="438" t="s">
        <v>697</v>
      </c>
      <c r="BT4" s="72" t="s">
        <v>698</v>
      </c>
      <c r="BU4" s="73" t="s">
        <v>694</v>
      </c>
      <c r="BV4" s="438" t="s">
        <v>695</v>
      </c>
      <c r="BW4" s="164" t="s">
        <v>696</v>
      </c>
      <c r="BX4" s="438" t="s">
        <v>697</v>
      </c>
      <c r="BY4" s="72" t="s">
        <v>698</v>
      </c>
      <c r="BZ4" s="73" t="s">
        <v>694</v>
      </c>
      <c r="CA4" s="438" t="s">
        <v>695</v>
      </c>
      <c r="CB4" s="164" t="s">
        <v>696</v>
      </c>
      <c r="CC4" s="438" t="s">
        <v>697</v>
      </c>
      <c r="CD4" s="72" t="s">
        <v>698</v>
      </c>
      <c r="CE4" s="73" t="s">
        <v>694</v>
      </c>
      <c r="CF4" s="438" t="s">
        <v>695</v>
      </c>
      <c r="CG4" s="164" t="s">
        <v>696</v>
      </c>
      <c r="CH4" s="438" t="s">
        <v>697</v>
      </c>
      <c r="CI4" s="72" t="s">
        <v>698</v>
      </c>
      <c r="CJ4" s="73" t="s">
        <v>694</v>
      </c>
      <c r="CK4" s="438" t="s">
        <v>695</v>
      </c>
      <c r="CL4" s="164" t="s">
        <v>696</v>
      </c>
      <c r="CM4" s="438" t="s">
        <v>697</v>
      </c>
      <c r="CN4" s="72" t="s">
        <v>698</v>
      </c>
      <c r="CO4" s="73" t="s">
        <v>694</v>
      </c>
      <c r="CP4" s="438" t="s">
        <v>695</v>
      </c>
      <c r="CQ4" s="164" t="s">
        <v>696</v>
      </c>
      <c r="CR4" s="438" t="s">
        <v>697</v>
      </c>
      <c r="CS4" s="72" t="s">
        <v>698</v>
      </c>
      <c r="CT4" s="73" t="s">
        <v>694</v>
      </c>
      <c r="CU4" s="438" t="s">
        <v>695</v>
      </c>
      <c r="CV4" s="164" t="s">
        <v>696</v>
      </c>
      <c r="CW4" s="438" t="s">
        <v>697</v>
      </c>
      <c r="CX4" s="72" t="s">
        <v>698</v>
      </c>
      <c r="CY4" s="73" t="s">
        <v>694</v>
      </c>
      <c r="CZ4" s="438" t="s">
        <v>695</v>
      </c>
      <c r="DA4" s="164" t="s">
        <v>696</v>
      </c>
      <c r="DB4" s="438" t="s">
        <v>697</v>
      </c>
      <c r="DC4" s="72" t="s">
        <v>698</v>
      </c>
      <c r="DD4" s="73" t="s">
        <v>694</v>
      </c>
      <c r="DE4" s="438" t="s">
        <v>695</v>
      </c>
      <c r="DF4" s="164" t="s">
        <v>696</v>
      </c>
      <c r="DG4" s="438" t="s">
        <v>697</v>
      </c>
      <c r="DH4" s="72" t="s">
        <v>698</v>
      </c>
      <c r="DI4" s="73" t="s">
        <v>694</v>
      </c>
      <c r="DJ4" s="438" t="s">
        <v>695</v>
      </c>
      <c r="DK4" s="164" t="s">
        <v>696</v>
      </c>
      <c r="DL4" s="438" t="s">
        <v>697</v>
      </c>
      <c r="DM4" s="72" t="s">
        <v>698</v>
      </c>
      <c r="DN4" s="73" t="s">
        <v>694</v>
      </c>
      <c r="DO4" s="438" t="s">
        <v>695</v>
      </c>
      <c r="DP4" s="164" t="s">
        <v>696</v>
      </c>
      <c r="DQ4" s="438" t="s">
        <v>697</v>
      </c>
      <c r="DR4" s="72" t="s">
        <v>698</v>
      </c>
      <c r="DS4" s="73" t="s">
        <v>694</v>
      </c>
      <c r="DT4" s="438" t="s">
        <v>695</v>
      </c>
      <c r="DU4" s="164" t="s">
        <v>696</v>
      </c>
      <c r="DV4" s="438" t="s">
        <v>697</v>
      </c>
      <c r="DW4" s="72" t="s">
        <v>698</v>
      </c>
      <c r="DX4" s="73" t="s">
        <v>694</v>
      </c>
      <c r="DY4" s="438" t="s">
        <v>695</v>
      </c>
      <c r="DZ4" s="164" t="s">
        <v>696</v>
      </c>
      <c r="EA4" s="438" t="s">
        <v>697</v>
      </c>
      <c r="EB4" s="72" t="s">
        <v>698</v>
      </c>
      <c r="EC4" s="73" t="s">
        <v>694</v>
      </c>
      <c r="ED4" s="438" t="s">
        <v>695</v>
      </c>
      <c r="EE4" s="164" t="s">
        <v>696</v>
      </c>
      <c r="EF4" s="438" t="s">
        <v>697</v>
      </c>
      <c r="EG4" s="72" t="s">
        <v>698</v>
      </c>
      <c r="EH4" s="73" t="s">
        <v>694</v>
      </c>
      <c r="EI4" s="438" t="s">
        <v>695</v>
      </c>
      <c r="EJ4" s="164" t="s">
        <v>696</v>
      </c>
      <c r="EK4" s="438" t="s">
        <v>697</v>
      </c>
      <c r="EL4" s="72" t="s">
        <v>698</v>
      </c>
      <c r="EM4" s="73" t="s">
        <v>694</v>
      </c>
      <c r="EN4" s="438" t="s">
        <v>695</v>
      </c>
      <c r="EO4" s="164" t="s">
        <v>696</v>
      </c>
      <c r="EP4" s="438" t="s">
        <v>697</v>
      </c>
      <c r="EQ4" s="72" t="s">
        <v>698</v>
      </c>
      <c r="ER4" s="73" t="s">
        <v>694</v>
      </c>
      <c r="ES4" s="438" t="s">
        <v>695</v>
      </c>
      <c r="ET4" s="164" t="s">
        <v>696</v>
      </c>
      <c r="EU4" s="438" t="s">
        <v>697</v>
      </c>
      <c r="EV4" s="72" t="s">
        <v>698</v>
      </c>
      <c r="EW4" s="73" t="s">
        <v>694</v>
      </c>
      <c r="EX4" s="438" t="s">
        <v>695</v>
      </c>
      <c r="EY4" s="164" t="s">
        <v>696</v>
      </c>
      <c r="EZ4" s="438" t="s">
        <v>697</v>
      </c>
      <c r="FA4" s="72" t="s">
        <v>698</v>
      </c>
    </row>
    <row r="5" spans="1:158" ht="21">
      <c r="A5" s="259">
        <v>1</v>
      </c>
      <c r="B5" s="442" t="s">
        <v>703</v>
      </c>
      <c r="C5" s="134" t="s">
        <v>699</v>
      </c>
      <c r="D5" s="162"/>
      <c r="E5" s="74"/>
      <c r="F5" s="74"/>
      <c r="G5" s="80"/>
      <c r="H5" s="134" t="s">
        <v>699</v>
      </c>
      <c r="I5" s="162"/>
      <c r="J5" s="74"/>
      <c r="K5" s="74"/>
      <c r="L5" s="80"/>
      <c r="M5" s="134" t="s">
        <v>699</v>
      </c>
      <c r="N5" s="162"/>
      <c r="O5" s="74"/>
      <c r="P5" s="74"/>
      <c r="Q5" s="80"/>
      <c r="R5" s="134" t="s">
        <v>699</v>
      </c>
      <c r="S5" s="162"/>
      <c r="T5" s="74"/>
      <c r="U5" s="74"/>
      <c r="V5" s="80"/>
      <c r="W5" s="134" t="s">
        <v>699</v>
      </c>
      <c r="X5" s="162"/>
      <c r="Y5" s="74"/>
      <c r="Z5" s="74"/>
      <c r="AA5" s="80"/>
      <c r="AB5" s="134" t="s">
        <v>699</v>
      </c>
      <c r="AC5" s="162"/>
      <c r="AD5" s="74"/>
      <c r="AE5" s="74"/>
      <c r="AF5" s="80"/>
      <c r="AG5" s="134" t="s">
        <v>699</v>
      </c>
      <c r="AH5" s="162"/>
      <c r="AI5" s="74"/>
      <c r="AJ5" s="74"/>
      <c r="AK5" s="80"/>
      <c r="AL5" s="134" t="s">
        <v>699</v>
      </c>
      <c r="AM5" s="162"/>
      <c r="AN5" s="74"/>
      <c r="AO5" s="74"/>
      <c r="AP5" s="80"/>
      <c r="AQ5" s="134" t="s">
        <v>699</v>
      </c>
      <c r="AR5" s="162"/>
      <c r="AS5" s="74"/>
      <c r="AT5" s="74"/>
      <c r="AU5" s="80"/>
      <c r="AV5" s="134" t="s">
        <v>699</v>
      </c>
      <c r="AW5" s="162"/>
      <c r="AX5" s="74"/>
      <c r="AY5" s="74"/>
      <c r="AZ5" s="80"/>
      <c r="BA5" s="134" t="s">
        <v>699</v>
      </c>
      <c r="BB5" s="162"/>
      <c r="BC5" s="74"/>
      <c r="BD5" s="74"/>
      <c r="BE5" s="80"/>
      <c r="BF5" s="134" t="s">
        <v>699</v>
      </c>
      <c r="BG5" s="162"/>
      <c r="BH5" s="74"/>
      <c r="BI5" s="74"/>
      <c r="BJ5" s="80"/>
      <c r="BK5" s="134" t="s">
        <v>699</v>
      </c>
      <c r="BL5" s="162"/>
      <c r="BM5" s="74"/>
      <c r="BN5" s="74"/>
      <c r="BO5" s="80"/>
      <c r="BP5" s="134" t="s">
        <v>699</v>
      </c>
      <c r="BQ5" s="162"/>
      <c r="BR5" s="74"/>
      <c r="BS5" s="74"/>
      <c r="BT5" s="80"/>
      <c r="BU5" s="134" t="s">
        <v>699</v>
      </c>
      <c r="BV5" s="162"/>
      <c r="BW5" s="74"/>
      <c r="BX5" s="74"/>
      <c r="BY5" s="80"/>
      <c r="BZ5" s="134" t="s">
        <v>699</v>
      </c>
      <c r="CA5" s="162"/>
      <c r="CB5" s="74"/>
      <c r="CC5" s="74"/>
      <c r="CD5" s="80"/>
      <c r="CE5" s="134" t="s">
        <v>699</v>
      </c>
      <c r="CF5" s="162"/>
      <c r="CG5" s="74"/>
      <c r="CH5" s="74"/>
      <c r="CI5" s="80"/>
      <c r="CJ5" s="134" t="s">
        <v>699</v>
      </c>
      <c r="CK5" s="162"/>
      <c r="CL5" s="74"/>
      <c r="CM5" s="74"/>
      <c r="CN5" s="80"/>
      <c r="CO5" s="134" t="s">
        <v>699</v>
      </c>
      <c r="CP5" s="162"/>
      <c r="CQ5" s="74"/>
      <c r="CR5" s="74"/>
      <c r="CS5" s="80"/>
      <c r="CT5" s="134" t="s">
        <v>699</v>
      </c>
      <c r="CU5" s="162"/>
      <c r="CV5" s="74"/>
      <c r="CW5" s="74"/>
      <c r="CX5" s="80"/>
      <c r="CY5" s="134" t="s">
        <v>699</v>
      </c>
      <c r="CZ5" s="162"/>
      <c r="DA5" s="74"/>
      <c r="DB5" s="74"/>
      <c r="DC5" s="80"/>
      <c r="DD5" s="134" t="s">
        <v>699</v>
      </c>
      <c r="DE5" s="162"/>
      <c r="DF5" s="74"/>
      <c r="DG5" s="74"/>
      <c r="DH5" s="80"/>
      <c r="DI5" s="134" t="s">
        <v>699</v>
      </c>
      <c r="DJ5" s="162"/>
      <c r="DK5" s="74"/>
      <c r="DL5" s="74"/>
      <c r="DM5" s="80"/>
      <c r="DN5" s="134" t="s">
        <v>699</v>
      </c>
      <c r="DO5" s="162"/>
      <c r="DP5" s="74"/>
      <c r="DQ5" s="74"/>
      <c r="DR5" s="80"/>
      <c r="DS5" s="134" t="s">
        <v>699</v>
      </c>
      <c r="DT5" s="162"/>
      <c r="DU5" s="74"/>
      <c r="DV5" s="74"/>
      <c r="DW5" s="80"/>
      <c r="DX5" s="134" t="s">
        <v>699</v>
      </c>
      <c r="DY5" s="162"/>
      <c r="DZ5" s="74"/>
      <c r="EA5" s="74"/>
      <c r="EB5" s="80"/>
      <c r="EC5" s="134" t="s">
        <v>699</v>
      </c>
      <c r="ED5" s="162"/>
      <c r="EE5" s="74"/>
      <c r="EF5" s="74"/>
      <c r="EG5" s="80"/>
      <c r="EH5" s="134" t="s">
        <v>699</v>
      </c>
      <c r="EI5" s="162"/>
      <c r="EJ5" s="74"/>
      <c r="EK5" s="74"/>
      <c r="EL5" s="80"/>
      <c r="EM5" s="134" t="s">
        <v>699</v>
      </c>
      <c r="EN5" s="162"/>
      <c r="EO5" s="74"/>
      <c r="EP5" s="74"/>
      <c r="EQ5" s="80"/>
      <c r="ER5" s="134" t="s">
        <v>699</v>
      </c>
      <c r="ES5" s="162"/>
      <c r="ET5" s="74"/>
      <c r="EU5" s="74"/>
      <c r="EV5" s="80"/>
      <c r="EW5" s="134" t="s">
        <v>699</v>
      </c>
      <c r="EX5" s="162"/>
      <c r="EY5" s="74"/>
      <c r="EZ5" s="74"/>
      <c r="FA5" s="80"/>
    </row>
    <row r="6" spans="1:158" ht="21">
      <c r="A6" s="226"/>
      <c r="B6" s="227"/>
      <c r="C6" s="132" t="s">
        <v>702</v>
      </c>
      <c r="D6" s="77"/>
      <c r="E6" s="74"/>
      <c r="F6" s="74"/>
      <c r="G6" s="80"/>
      <c r="H6" s="132" t="s">
        <v>702</v>
      </c>
      <c r="I6" s="77"/>
      <c r="J6" s="74"/>
      <c r="K6" s="74"/>
      <c r="L6" s="80"/>
      <c r="M6" s="132" t="s">
        <v>702</v>
      </c>
      <c r="N6" s="77"/>
      <c r="O6" s="74"/>
      <c r="P6" s="74"/>
      <c r="Q6" s="80"/>
      <c r="R6" s="132" t="s">
        <v>702</v>
      </c>
      <c r="S6" s="77"/>
      <c r="T6" s="74"/>
      <c r="U6" s="74"/>
      <c r="V6" s="80"/>
      <c r="W6" s="132" t="s">
        <v>702</v>
      </c>
      <c r="X6" s="77"/>
      <c r="Y6" s="74"/>
      <c r="Z6" s="74"/>
      <c r="AA6" s="80"/>
      <c r="AB6" s="132" t="s">
        <v>702</v>
      </c>
      <c r="AC6" s="77"/>
      <c r="AD6" s="74"/>
      <c r="AE6" s="74"/>
      <c r="AF6" s="80"/>
      <c r="AG6" s="132" t="s">
        <v>702</v>
      </c>
      <c r="AH6" s="77"/>
      <c r="AI6" s="74"/>
      <c r="AJ6" s="74"/>
      <c r="AK6" s="80"/>
      <c r="AL6" s="132" t="s">
        <v>702</v>
      </c>
      <c r="AM6" s="77"/>
      <c r="AN6" s="74"/>
      <c r="AO6" s="74"/>
      <c r="AP6" s="80"/>
      <c r="AQ6" s="132" t="s">
        <v>702</v>
      </c>
      <c r="AR6" s="77"/>
      <c r="AS6" s="74"/>
      <c r="AT6" s="74"/>
      <c r="AU6" s="80"/>
      <c r="AV6" s="132" t="s">
        <v>702</v>
      </c>
      <c r="AW6" s="77"/>
      <c r="AX6" s="74"/>
      <c r="AY6" s="74"/>
      <c r="AZ6" s="80"/>
      <c r="BA6" s="132" t="s">
        <v>702</v>
      </c>
      <c r="BB6" s="77"/>
      <c r="BC6" s="74"/>
      <c r="BD6" s="74"/>
      <c r="BE6" s="80"/>
      <c r="BF6" s="132" t="s">
        <v>702</v>
      </c>
      <c r="BG6" s="77"/>
      <c r="BH6" s="74"/>
      <c r="BI6" s="74"/>
      <c r="BJ6" s="80"/>
      <c r="BK6" s="132" t="s">
        <v>702</v>
      </c>
      <c r="BL6" s="77"/>
      <c r="BM6" s="74"/>
      <c r="BN6" s="74"/>
      <c r="BO6" s="80"/>
      <c r="BP6" s="132" t="s">
        <v>702</v>
      </c>
      <c r="BQ6" s="77"/>
      <c r="BR6" s="74"/>
      <c r="BS6" s="74"/>
      <c r="BT6" s="80"/>
      <c r="BU6" s="132" t="s">
        <v>702</v>
      </c>
      <c r="BV6" s="77"/>
      <c r="BW6" s="74"/>
      <c r="BX6" s="74"/>
      <c r="BY6" s="80"/>
      <c r="BZ6" s="132" t="s">
        <v>702</v>
      </c>
      <c r="CA6" s="77"/>
      <c r="CB6" s="74"/>
      <c r="CC6" s="74"/>
      <c r="CD6" s="80"/>
      <c r="CE6" s="132" t="s">
        <v>702</v>
      </c>
      <c r="CF6" s="77"/>
      <c r="CG6" s="74"/>
      <c r="CH6" s="74"/>
      <c r="CI6" s="80"/>
      <c r="CJ6" s="132" t="s">
        <v>702</v>
      </c>
      <c r="CK6" s="77"/>
      <c r="CL6" s="74"/>
      <c r="CM6" s="74"/>
      <c r="CN6" s="80"/>
      <c r="CO6" s="132" t="s">
        <v>702</v>
      </c>
      <c r="CP6" s="77"/>
      <c r="CQ6" s="74"/>
      <c r="CR6" s="74"/>
      <c r="CS6" s="80"/>
      <c r="CT6" s="132" t="s">
        <v>702</v>
      </c>
      <c r="CU6" s="77"/>
      <c r="CV6" s="74"/>
      <c r="CW6" s="74"/>
      <c r="CX6" s="80"/>
      <c r="CY6" s="132" t="s">
        <v>702</v>
      </c>
      <c r="CZ6" s="77"/>
      <c r="DA6" s="74"/>
      <c r="DB6" s="74"/>
      <c r="DC6" s="80"/>
      <c r="DD6" s="132" t="s">
        <v>702</v>
      </c>
      <c r="DE6" s="77"/>
      <c r="DF6" s="74"/>
      <c r="DG6" s="74"/>
      <c r="DH6" s="80"/>
      <c r="DI6" s="132" t="s">
        <v>702</v>
      </c>
      <c r="DJ6" s="77"/>
      <c r="DK6" s="74"/>
      <c r="DL6" s="74"/>
      <c r="DM6" s="80"/>
      <c r="DN6" s="132" t="s">
        <v>702</v>
      </c>
      <c r="DO6" s="77"/>
      <c r="DP6" s="74"/>
      <c r="DQ6" s="74"/>
      <c r="DR6" s="80"/>
      <c r="DS6" s="132" t="s">
        <v>702</v>
      </c>
      <c r="DT6" s="77"/>
      <c r="DU6" s="74"/>
      <c r="DV6" s="74"/>
      <c r="DW6" s="80"/>
      <c r="DX6" s="132" t="s">
        <v>702</v>
      </c>
      <c r="DY6" s="77"/>
      <c r="DZ6" s="74"/>
      <c r="EA6" s="74"/>
      <c r="EB6" s="80"/>
      <c r="EC6" s="132" t="s">
        <v>702</v>
      </c>
      <c r="ED6" s="77"/>
      <c r="EE6" s="74"/>
      <c r="EF6" s="74"/>
      <c r="EG6" s="80"/>
      <c r="EH6" s="132" t="s">
        <v>702</v>
      </c>
      <c r="EI6" s="77"/>
      <c r="EJ6" s="74"/>
      <c r="EK6" s="74"/>
      <c r="EL6" s="80"/>
      <c r="EM6" s="132" t="s">
        <v>702</v>
      </c>
      <c r="EN6" s="77"/>
      <c r="EO6" s="74"/>
      <c r="EP6" s="74"/>
      <c r="EQ6" s="80"/>
      <c r="ER6" s="132" t="s">
        <v>702</v>
      </c>
      <c r="ES6" s="77"/>
      <c r="ET6" s="74"/>
      <c r="EU6" s="74"/>
      <c r="EV6" s="80"/>
      <c r="EW6" s="132" t="s">
        <v>702</v>
      </c>
      <c r="EX6" s="77"/>
      <c r="EY6" s="74"/>
      <c r="EZ6" s="74"/>
      <c r="FA6" s="80"/>
    </row>
    <row r="7" spans="1:158" ht="21">
      <c r="A7" s="230"/>
      <c r="B7" s="440" t="s">
        <v>729</v>
      </c>
      <c r="C7" s="143"/>
      <c r="D7" s="387"/>
      <c r="E7" s="93"/>
      <c r="F7" s="93"/>
      <c r="G7" s="86"/>
      <c r="H7" s="143"/>
      <c r="I7" s="387"/>
      <c r="J7" s="93"/>
      <c r="K7" s="93"/>
      <c r="L7" s="86"/>
      <c r="M7" s="143"/>
      <c r="N7" s="387"/>
      <c r="O7" s="93"/>
      <c r="P7" s="93"/>
      <c r="Q7" s="86"/>
      <c r="R7" s="143"/>
      <c r="S7" s="387"/>
      <c r="T7" s="93"/>
      <c r="U7" s="93"/>
      <c r="V7" s="86"/>
      <c r="W7" s="143"/>
      <c r="X7" s="387"/>
      <c r="Y7" s="93"/>
      <c r="Z7" s="93"/>
      <c r="AA7" s="86"/>
      <c r="AB7" s="143"/>
      <c r="AC7" s="387"/>
      <c r="AD7" s="93"/>
      <c r="AE7" s="93"/>
      <c r="AF7" s="86"/>
      <c r="AG7" s="143"/>
      <c r="AH7" s="387"/>
      <c r="AI7" s="93"/>
      <c r="AJ7" s="93"/>
      <c r="AK7" s="86"/>
      <c r="AL7" s="143"/>
      <c r="AM7" s="387"/>
      <c r="AN7" s="93"/>
      <c r="AO7" s="93"/>
      <c r="AP7" s="86"/>
      <c r="AQ7" s="143"/>
      <c r="AR7" s="387"/>
      <c r="AS7" s="93"/>
      <c r="AT7" s="93"/>
      <c r="AU7" s="86"/>
      <c r="AV7" s="143"/>
      <c r="AW7" s="387"/>
      <c r="AX7" s="93"/>
      <c r="AY7" s="93"/>
      <c r="AZ7" s="86"/>
      <c r="BA7" s="143"/>
      <c r="BB7" s="387"/>
      <c r="BC7" s="93"/>
      <c r="BD7" s="93"/>
      <c r="BE7" s="86"/>
      <c r="BF7" s="143"/>
      <c r="BG7" s="387"/>
      <c r="BH7" s="93"/>
      <c r="BI7" s="93"/>
      <c r="BJ7" s="86"/>
      <c r="BK7" s="143"/>
      <c r="BL7" s="387"/>
      <c r="BM7" s="93"/>
      <c r="BN7" s="93"/>
      <c r="BO7" s="86"/>
      <c r="BP7" s="143"/>
      <c r="BQ7" s="387"/>
      <c r="BR7" s="93"/>
      <c r="BS7" s="93"/>
      <c r="BT7" s="86"/>
      <c r="BU7" s="143"/>
      <c r="BV7" s="387"/>
      <c r="BW7" s="93"/>
      <c r="BX7" s="93"/>
      <c r="BY7" s="86"/>
      <c r="BZ7" s="143"/>
      <c r="CA7" s="387"/>
      <c r="CB7" s="93"/>
      <c r="CC7" s="93"/>
      <c r="CD7" s="86"/>
      <c r="CE7" s="143"/>
      <c r="CF7" s="387"/>
      <c r="CG7" s="93"/>
      <c r="CH7" s="93"/>
      <c r="CI7" s="86"/>
      <c r="CJ7" s="143"/>
      <c r="CK7" s="387"/>
      <c r="CL7" s="93"/>
      <c r="CM7" s="93"/>
      <c r="CN7" s="86"/>
      <c r="CO7" s="143"/>
      <c r="CP7" s="387"/>
      <c r="CQ7" s="93"/>
      <c r="CR7" s="93"/>
      <c r="CS7" s="86"/>
      <c r="CT7" s="143"/>
      <c r="CU7" s="387"/>
      <c r="CV7" s="93"/>
      <c r="CW7" s="93"/>
      <c r="CX7" s="86"/>
      <c r="CY7" s="143"/>
      <c r="CZ7" s="387"/>
      <c r="DA7" s="93"/>
      <c r="DB7" s="93"/>
      <c r="DC7" s="86"/>
      <c r="DD7" s="143"/>
      <c r="DE7" s="387"/>
      <c r="DF7" s="93"/>
      <c r="DG7" s="93"/>
      <c r="DH7" s="86"/>
      <c r="DI7" s="143"/>
      <c r="DJ7" s="387"/>
      <c r="DK7" s="93"/>
      <c r="DL7" s="93"/>
      <c r="DM7" s="86"/>
      <c r="DN7" s="143"/>
      <c r="DO7" s="387"/>
      <c r="DP7" s="93"/>
      <c r="DQ7" s="93"/>
      <c r="DR7" s="86"/>
      <c r="DS7" s="143"/>
      <c r="DT7" s="387"/>
      <c r="DU7" s="93"/>
      <c r="DV7" s="93"/>
      <c r="DW7" s="86"/>
      <c r="DX7" s="143"/>
      <c r="DY7" s="387"/>
      <c r="DZ7" s="93"/>
      <c r="EA7" s="93"/>
      <c r="EB7" s="86"/>
      <c r="EC7" s="143"/>
      <c r="ED7" s="387"/>
      <c r="EE7" s="93"/>
      <c r="EF7" s="93"/>
      <c r="EG7" s="86"/>
      <c r="EH7" s="143"/>
      <c r="EI7" s="387"/>
      <c r="EJ7" s="93"/>
      <c r="EK7" s="93"/>
      <c r="EL7" s="86"/>
      <c r="EM7" s="143"/>
      <c r="EN7" s="387"/>
      <c r="EO7" s="93"/>
      <c r="EP7" s="93"/>
      <c r="EQ7" s="86"/>
      <c r="ER7" s="143"/>
      <c r="ES7" s="387"/>
      <c r="ET7" s="93"/>
      <c r="EU7" s="93"/>
      <c r="EV7" s="86"/>
      <c r="EW7" s="143"/>
      <c r="EX7" s="387"/>
      <c r="EY7" s="93"/>
      <c r="EZ7" s="93"/>
      <c r="FA7" s="86"/>
    </row>
    <row r="8" spans="1:158" ht="21.75" thickBot="1">
      <c r="A8" s="261"/>
      <c r="B8" s="157" t="s">
        <v>730</v>
      </c>
      <c r="C8" s="84"/>
      <c r="D8" s="106"/>
      <c r="E8" s="81"/>
      <c r="F8" s="81"/>
      <c r="G8" s="84"/>
      <c r="H8" s="84"/>
      <c r="I8" s="106"/>
      <c r="J8" s="81"/>
      <c r="K8" s="81"/>
      <c r="L8" s="84"/>
      <c r="M8" s="84"/>
      <c r="N8" s="106"/>
      <c r="O8" s="81"/>
      <c r="P8" s="81"/>
      <c r="Q8" s="84"/>
      <c r="R8" s="84"/>
      <c r="S8" s="106"/>
      <c r="T8" s="81"/>
      <c r="U8" s="81"/>
      <c r="V8" s="84"/>
      <c r="W8" s="84"/>
      <c r="X8" s="106"/>
      <c r="Y8" s="81"/>
      <c r="Z8" s="81"/>
      <c r="AA8" s="84"/>
      <c r="AB8" s="84"/>
      <c r="AC8" s="106"/>
      <c r="AD8" s="81"/>
      <c r="AE8" s="81"/>
      <c r="AF8" s="84"/>
      <c r="AG8" s="84"/>
      <c r="AH8" s="106"/>
      <c r="AI8" s="81"/>
      <c r="AJ8" s="81"/>
      <c r="AK8" s="84"/>
      <c r="AL8" s="84"/>
      <c r="AM8" s="106"/>
      <c r="AN8" s="81"/>
      <c r="AO8" s="81"/>
      <c r="AP8" s="84"/>
      <c r="AQ8" s="84"/>
      <c r="AR8" s="106"/>
      <c r="AS8" s="81"/>
      <c r="AT8" s="81"/>
      <c r="AU8" s="84"/>
      <c r="AV8" s="84"/>
      <c r="AW8" s="106"/>
      <c r="AX8" s="81"/>
      <c r="AY8" s="81"/>
      <c r="AZ8" s="84"/>
      <c r="BA8" s="84"/>
      <c r="BB8" s="106"/>
      <c r="BC8" s="81"/>
      <c r="BD8" s="81"/>
      <c r="BE8" s="84"/>
      <c r="BF8" s="84"/>
      <c r="BG8" s="106"/>
      <c r="BH8" s="81"/>
      <c r="BI8" s="81"/>
      <c r="BJ8" s="84"/>
      <c r="BK8" s="84"/>
      <c r="BL8" s="106"/>
      <c r="BM8" s="81"/>
      <c r="BN8" s="81"/>
      <c r="BO8" s="84"/>
      <c r="BP8" s="84"/>
      <c r="BQ8" s="106"/>
      <c r="BR8" s="81"/>
      <c r="BS8" s="81"/>
      <c r="BT8" s="84"/>
      <c r="BU8" s="84"/>
      <c r="BV8" s="106"/>
      <c r="BW8" s="81"/>
      <c r="BX8" s="81"/>
      <c r="BY8" s="84"/>
      <c r="BZ8" s="84"/>
      <c r="CA8" s="106"/>
      <c r="CB8" s="81"/>
      <c r="CC8" s="81"/>
      <c r="CD8" s="84"/>
      <c r="CE8" s="84"/>
      <c r="CF8" s="106"/>
      <c r="CG8" s="81"/>
      <c r="CH8" s="81"/>
      <c r="CI8" s="84"/>
      <c r="CJ8" s="84"/>
      <c r="CK8" s="106"/>
      <c r="CL8" s="81"/>
      <c r="CM8" s="81"/>
      <c r="CN8" s="84"/>
      <c r="CO8" s="84"/>
      <c r="CP8" s="106"/>
      <c r="CQ8" s="81"/>
      <c r="CR8" s="81"/>
      <c r="CS8" s="84"/>
      <c r="CT8" s="84"/>
      <c r="CU8" s="106"/>
      <c r="CV8" s="81"/>
      <c r="CW8" s="81"/>
      <c r="CX8" s="84"/>
      <c r="CY8" s="84"/>
      <c r="CZ8" s="106"/>
      <c r="DA8" s="81"/>
      <c r="DB8" s="81"/>
      <c r="DC8" s="84"/>
      <c r="DD8" s="84"/>
      <c r="DE8" s="106"/>
      <c r="DF8" s="81"/>
      <c r="DG8" s="81"/>
      <c r="DH8" s="84"/>
      <c r="DI8" s="84"/>
      <c r="DJ8" s="106"/>
      <c r="DK8" s="81"/>
      <c r="DL8" s="81"/>
      <c r="DM8" s="84"/>
      <c r="DN8" s="84"/>
      <c r="DO8" s="106"/>
      <c r="DP8" s="81"/>
      <c r="DQ8" s="81"/>
      <c r="DR8" s="84"/>
      <c r="DS8" s="84"/>
      <c r="DT8" s="106"/>
      <c r="DU8" s="81"/>
      <c r="DV8" s="81"/>
      <c r="DW8" s="84"/>
      <c r="DX8" s="84"/>
      <c r="DY8" s="106"/>
      <c r="DZ8" s="81"/>
      <c r="EA8" s="81"/>
      <c r="EB8" s="84"/>
      <c r="EC8" s="84"/>
      <c r="ED8" s="106"/>
      <c r="EE8" s="81"/>
      <c r="EF8" s="81"/>
      <c r="EG8" s="84"/>
      <c r="EH8" s="84"/>
      <c r="EI8" s="106"/>
      <c r="EJ8" s="81"/>
      <c r="EK8" s="81"/>
      <c r="EL8" s="84"/>
      <c r="EM8" s="84"/>
      <c r="EN8" s="106"/>
      <c r="EO8" s="81"/>
      <c r="EP8" s="81"/>
      <c r="EQ8" s="84"/>
      <c r="ER8" s="84"/>
      <c r="ES8" s="106"/>
      <c r="ET8" s="81"/>
      <c r="EU8" s="81"/>
      <c r="EV8" s="84"/>
      <c r="EW8" s="84"/>
      <c r="EX8" s="106"/>
      <c r="EY8" s="81"/>
      <c r="EZ8" s="81"/>
      <c r="FA8" s="84"/>
    </row>
  </sheetData>
  <mergeCells count="33">
    <mergeCell ref="EM3:EQ3"/>
    <mergeCell ref="ER3:EV3"/>
    <mergeCell ref="EW3:FA3"/>
    <mergeCell ref="DI3:DM3"/>
    <mergeCell ref="DN3:DR3"/>
    <mergeCell ref="DS3:DW3"/>
    <mergeCell ref="DX3:EB3"/>
    <mergeCell ref="EC3:EG3"/>
    <mergeCell ref="EH3:EL3"/>
    <mergeCell ref="DD3:DH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CY3:DC3"/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8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70C0"/>
  </sheetPr>
  <dimension ref="A1:FB17"/>
  <sheetViews>
    <sheetView workbookViewId="0">
      <selection activeCell="G1" sqref="G1:ER1048576"/>
    </sheetView>
  </sheetViews>
  <sheetFormatPr defaultColWidth="9.125" defaultRowHeight="15"/>
  <cols>
    <col min="1" max="1" width="7.75" style="444" customWidth="1"/>
    <col min="2" max="2" width="17.625" style="444" bestFit="1" customWidth="1"/>
    <col min="3" max="3" width="8.75" style="444" bestFit="1" customWidth="1"/>
    <col min="4" max="4" width="9.875" style="444" bestFit="1" customWidth="1"/>
    <col min="5" max="5" width="9.625" style="444" bestFit="1" customWidth="1"/>
    <col min="6" max="6" width="15" style="444" bestFit="1" customWidth="1"/>
    <col min="7" max="7" width="10.75" style="444" bestFit="1" customWidth="1"/>
    <col min="8" max="8" width="8.75" style="444" customWidth="1"/>
    <col min="9" max="9" width="9.875" style="444" customWidth="1"/>
    <col min="10" max="10" width="9.625" style="444" customWidth="1"/>
    <col min="11" max="11" width="15" style="444" customWidth="1"/>
    <col min="12" max="12" width="10.75" style="444" customWidth="1"/>
    <col min="13" max="13" width="8.75" style="444" customWidth="1"/>
    <col min="14" max="14" width="9.875" style="444" customWidth="1"/>
    <col min="15" max="15" width="9.625" style="444" customWidth="1"/>
    <col min="16" max="16" width="15" style="444" customWidth="1"/>
    <col min="17" max="17" width="10.75" style="444" customWidth="1"/>
    <col min="18" max="18" width="8.75" style="444" customWidth="1"/>
    <col min="19" max="19" width="9.875" style="444" customWidth="1"/>
    <col min="20" max="20" width="9.625" style="444" customWidth="1"/>
    <col min="21" max="21" width="15" style="444" customWidth="1"/>
    <col min="22" max="22" width="10.75" style="444" customWidth="1"/>
    <col min="23" max="23" width="8.75" style="444" customWidth="1"/>
    <col min="24" max="24" width="9.875" style="444" customWidth="1"/>
    <col min="25" max="25" width="9.625" style="444" customWidth="1"/>
    <col min="26" max="26" width="15" style="444" customWidth="1"/>
    <col min="27" max="27" width="10.75" style="444" customWidth="1"/>
    <col min="28" max="28" width="8.75" style="444" customWidth="1"/>
    <col min="29" max="29" width="9.875" style="444" customWidth="1"/>
    <col min="30" max="30" width="9.625" style="444" customWidth="1"/>
    <col min="31" max="31" width="15" style="444" customWidth="1"/>
    <col min="32" max="32" width="10.75" style="444" customWidth="1"/>
    <col min="33" max="33" width="8.75" style="444" customWidth="1"/>
    <col min="34" max="34" width="9.875" style="444" customWidth="1"/>
    <col min="35" max="35" width="9.625" style="444" customWidth="1"/>
    <col min="36" max="36" width="15" style="444" customWidth="1"/>
    <col min="37" max="37" width="10.75" style="444" customWidth="1"/>
    <col min="38" max="38" width="8.75" style="444" customWidth="1"/>
    <col min="39" max="39" width="9.875" style="444" customWidth="1"/>
    <col min="40" max="40" width="9.625" style="444" customWidth="1"/>
    <col min="41" max="41" width="15" style="444" customWidth="1"/>
    <col min="42" max="42" width="10.75" style="444" customWidth="1"/>
    <col min="43" max="43" width="8.75" style="444" customWidth="1"/>
    <col min="44" max="44" width="9.875" style="444" customWidth="1"/>
    <col min="45" max="45" width="9.625" style="444" customWidth="1"/>
    <col min="46" max="46" width="15" style="444" customWidth="1"/>
    <col min="47" max="47" width="10.75" style="444" customWidth="1"/>
    <col min="48" max="48" width="8.75" style="444" customWidth="1"/>
    <col min="49" max="49" width="9.875" style="444" customWidth="1"/>
    <col min="50" max="50" width="9.625" style="444" customWidth="1"/>
    <col min="51" max="51" width="15" style="444" customWidth="1"/>
    <col min="52" max="52" width="10.75" style="444" customWidth="1"/>
    <col min="53" max="53" width="8.75" style="444" customWidth="1"/>
    <col min="54" max="54" width="9.875" style="444" customWidth="1"/>
    <col min="55" max="55" width="9.625" style="444" customWidth="1"/>
    <col min="56" max="56" width="15" style="444" customWidth="1"/>
    <col min="57" max="57" width="10.75" style="444" customWidth="1"/>
    <col min="58" max="58" width="8.75" style="444" customWidth="1"/>
    <col min="59" max="59" width="9.875" style="444" customWidth="1"/>
    <col min="60" max="60" width="9.625" style="444" customWidth="1"/>
    <col min="61" max="61" width="15" style="444" customWidth="1"/>
    <col min="62" max="62" width="10.75" style="444" customWidth="1"/>
    <col min="63" max="63" width="8.75" style="444" customWidth="1"/>
    <col min="64" max="64" width="9.875" style="444" customWidth="1"/>
    <col min="65" max="65" width="9.625" style="444" customWidth="1"/>
    <col min="66" max="66" width="15" style="444" customWidth="1"/>
    <col min="67" max="67" width="10.75" style="444" customWidth="1"/>
    <col min="68" max="68" width="8.75" style="444" customWidth="1"/>
    <col min="69" max="69" width="9.875" style="444" customWidth="1"/>
    <col min="70" max="70" width="9.625" style="444" customWidth="1"/>
    <col min="71" max="71" width="15" style="444" customWidth="1"/>
    <col min="72" max="72" width="10.75" style="444" customWidth="1"/>
    <col min="73" max="73" width="8.75" style="444" customWidth="1"/>
    <col min="74" max="74" width="9.875" style="444" customWidth="1"/>
    <col min="75" max="75" width="9.625" style="444" customWidth="1"/>
    <col min="76" max="76" width="15" style="444" customWidth="1"/>
    <col min="77" max="77" width="10.75" style="444" customWidth="1"/>
    <col min="78" max="78" width="8.75" style="444" customWidth="1"/>
    <col min="79" max="79" width="9.875" style="444" customWidth="1"/>
    <col min="80" max="80" width="9.625" style="444" customWidth="1"/>
    <col min="81" max="81" width="15" style="444" customWidth="1"/>
    <col min="82" max="82" width="10.75" style="444" customWidth="1"/>
    <col min="83" max="83" width="8.75" style="444" customWidth="1"/>
    <col min="84" max="84" width="9.875" style="444" customWidth="1"/>
    <col min="85" max="85" width="9.625" style="444" customWidth="1"/>
    <col min="86" max="86" width="15" style="444" customWidth="1"/>
    <col min="87" max="87" width="10.75" style="444" customWidth="1"/>
    <col min="88" max="88" width="8.75" style="444" customWidth="1"/>
    <col min="89" max="89" width="9.875" style="444" customWidth="1"/>
    <col min="90" max="90" width="9.625" style="444" customWidth="1"/>
    <col min="91" max="91" width="15" style="444" customWidth="1"/>
    <col min="92" max="92" width="10.75" style="444" customWidth="1"/>
    <col min="93" max="93" width="8.75" style="444" customWidth="1"/>
    <col min="94" max="94" width="9.875" style="444" customWidth="1"/>
    <col min="95" max="95" width="9.625" style="444" customWidth="1"/>
    <col min="96" max="96" width="15" style="444" customWidth="1"/>
    <col min="97" max="97" width="10.75" style="444" customWidth="1"/>
    <col min="98" max="98" width="8.75" style="444" customWidth="1"/>
    <col min="99" max="99" width="9.875" style="444" customWidth="1"/>
    <col min="100" max="100" width="9.625" style="444" customWidth="1"/>
    <col min="101" max="101" width="15" style="444" customWidth="1"/>
    <col min="102" max="102" width="10.75" style="444" customWidth="1"/>
    <col min="103" max="103" width="8.75" style="444" customWidth="1"/>
    <col min="104" max="104" width="9.875" style="444" customWidth="1"/>
    <col min="105" max="105" width="9.625" style="444" customWidth="1"/>
    <col min="106" max="106" width="15" style="444" customWidth="1"/>
    <col min="107" max="107" width="10.75" style="444" customWidth="1"/>
    <col min="108" max="108" width="8.75" style="444" customWidth="1"/>
    <col min="109" max="109" width="9.875" style="444" customWidth="1"/>
    <col min="110" max="110" width="9.625" style="444" customWidth="1"/>
    <col min="111" max="111" width="15" style="444" customWidth="1"/>
    <col min="112" max="112" width="10.75" style="444" customWidth="1"/>
    <col min="113" max="113" width="8.75" style="444" customWidth="1"/>
    <col min="114" max="114" width="9.875" style="444" customWidth="1"/>
    <col min="115" max="115" width="9.625" style="444" customWidth="1"/>
    <col min="116" max="116" width="15" style="444" customWidth="1"/>
    <col min="117" max="117" width="10.75" style="444" customWidth="1"/>
    <col min="118" max="118" width="8.75" style="444" customWidth="1"/>
    <col min="119" max="119" width="9.875" style="444" customWidth="1"/>
    <col min="120" max="120" width="9.625" style="444" customWidth="1"/>
    <col min="121" max="121" width="15" style="444" customWidth="1"/>
    <col min="122" max="122" width="10.75" style="444" customWidth="1"/>
    <col min="123" max="123" width="8.75" style="444" customWidth="1"/>
    <col min="124" max="124" width="9.875" style="444" customWidth="1"/>
    <col min="125" max="125" width="9.625" style="444" customWidth="1"/>
    <col min="126" max="126" width="15" style="444" customWidth="1"/>
    <col min="127" max="127" width="10.75" style="444" customWidth="1"/>
    <col min="128" max="128" width="8.75" style="444" customWidth="1"/>
    <col min="129" max="129" width="9.875" style="444" customWidth="1"/>
    <col min="130" max="130" width="9.625" style="444" customWidth="1"/>
    <col min="131" max="131" width="15" style="444" customWidth="1"/>
    <col min="132" max="132" width="10.75" style="444" customWidth="1"/>
    <col min="133" max="133" width="8.75" style="444" customWidth="1"/>
    <col min="134" max="134" width="9.875" style="444" customWidth="1"/>
    <col min="135" max="135" width="9.625" style="444" customWidth="1"/>
    <col min="136" max="136" width="15" style="444" customWidth="1"/>
    <col min="137" max="137" width="10.75" style="444" customWidth="1"/>
    <col min="138" max="138" width="8.75" style="444" customWidth="1"/>
    <col min="139" max="139" width="9.875" style="444" customWidth="1"/>
    <col min="140" max="140" width="9.625" style="444" customWidth="1"/>
    <col min="141" max="141" width="15" style="444" customWidth="1"/>
    <col min="142" max="142" width="10.75" style="444" customWidth="1"/>
    <col min="143" max="143" width="8.75" style="444" customWidth="1"/>
    <col min="144" max="144" width="9.875" style="444" customWidth="1"/>
    <col min="145" max="145" width="9.625" style="444" customWidth="1"/>
    <col min="146" max="146" width="15" style="444" customWidth="1"/>
    <col min="147" max="147" width="10.75" style="444" customWidth="1"/>
    <col min="148" max="148" width="8.75" style="444" bestFit="1" customWidth="1"/>
    <col min="149" max="149" width="9.875" style="444" bestFit="1" customWidth="1"/>
    <col min="150" max="150" width="9.625" style="444" bestFit="1" customWidth="1"/>
    <col min="151" max="151" width="15" style="444" bestFit="1" customWidth="1"/>
    <col min="152" max="152" width="10.75" style="444" bestFit="1" customWidth="1"/>
    <col min="153" max="153" width="8.75" style="444" bestFit="1" customWidth="1"/>
    <col min="154" max="154" width="9.875" style="444" bestFit="1" customWidth="1"/>
    <col min="155" max="155" width="9.625" style="444" bestFit="1" customWidth="1"/>
    <col min="156" max="156" width="15" style="444" bestFit="1" customWidth="1"/>
    <col min="157" max="157" width="10.75" style="444" bestFit="1" customWidth="1"/>
    <col min="158" max="16384" width="9.125" style="444"/>
  </cols>
  <sheetData>
    <row r="1" spans="1:158" s="172" customFormat="1" ht="21">
      <c r="A1" s="172" t="s">
        <v>700</v>
      </c>
    </row>
    <row r="2" spans="1:158" s="172" customFormat="1" ht="21">
      <c r="A2" s="172" t="s">
        <v>693</v>
      </c>
    </row>
    <row r="3" spans="1:158" ht="21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0"/>
      <c r="FB3" s="445"/>
    </row>
    <row r="4" spans="1:158" ht="21">
      <c r="A4" s="469"/>
      <c r="B4" s="469"/>
      <c r="C4" s="73" t="s">
        <v>694</v>
      </c>
      <c r="D4" s="441" t="s">
        <v>695</v>
      </c>
      <c r="E4" s="164" t="s">
        <v>696</v>
      </c>
      <c r="F4" s="441" t="s">
        <v>697</v>
      </c>
      <c r="G4" s="72" t="s">
        <v>698</v>
      </c>
      <c r="H4" s="73" t="s">
        <v>694</v>
      </c>
      <c r="I4" s="441" t="s">
        <v>695</v>
      </c>
      <c r="J4" s="164" t="s">
        <v>696</v>
      </c>
      <c r="K4" s="441" t="s">
        <v>697</v>
      </c>
      <c r="L4" s="72" t="s">
        <v>698</v>
      </c>
      <c r="M4" s="73" t="s">
        <v>694</v>
      </c>
      <c r="N4" s="441" t="s">
        <v>695</v>
      </c>
      <c r="O4" s="164" t="s">
        <v>696</v>
      </c>
      <c r="P4" s="441" t="s">
        <v>697</v>
      </c>
      <c r="Q4" s="72" t="s">
        <v>698</v>
      </c>
      <c r="R4" s="73" t="s">
        <v>694</v>
      </c>
      <c r="S4" s="441" t="s">
        <v>695</v>
      </c>
      <c r="T4" s="164" t="s">
        <v>696</v>
      </c>
      <c r="U4" s="441" t="s">
        <v>697</v>
      </c>
      <c r="V4" s="72" t="s">
        <v>698</v>
      </c>
      <c r="W4" s="73" t="s">
        <v>694</v>
      </c>
      <c r="X4" s="441" t="s">
        <v>695</v>
      </c>
      <c r="Y4" s="164" t="s">
        <v>696</v>
      </c>
      <c r="Z4" s="441" t="s">
        <v>697</v>
      </c>
      <c r="AA4" s="72" t="s">
        <v>698</v>
      </c>
      <c r="AB4" s="73" t="s">
        <v>694</v>
      </c>
      <c r="AC4" s="441" t="s">
        <v>695</v>
      </c>
      <c r="AD4" s="164" t="s">
        <v>696</v>
      </c>
      <c r="AE4" s="441" t="s">
        <v>697</v>
      </c>
      <c r="AF4" s="72" t="s">
        <v>698</v>
      </c>
      <c r="AG4" s="73" t="s">
        <v>694</v>
      </c>
      <c r="AH4" s="441" t="s">
        <v>695</v>
      </c>
      <c r="AI4" s="164" t="s">
        <v>696</v>
      </c>
      <c r="AJ4" s="441" t="s">
        <v>697</v>
      </c>
      <c r="AK4" s="72" t="s">
        <v>698</v>
      </c>
      <c r="AL4" s="73" t="s">
        <v>694</v>
      </c>
      <c r="AM4" s="441" t="s">
        <v>695</v>
      </c>
      <c r="AN4" s="164" t="s">
        <v>696</v>
      </c>
      <c r="AO4" s="441" t="s">
        <v>697</v>
      </c>
      <c r="AP4" s="72" t="s">
        <v>698</v>
      </c>
      <c r="AQ4" s="73" t="s">
        <v>694</v>
      </c>
      <c r="AR4" s="441" t="s">
        <v>695</v>
      </c>
      <c r="AS4" s="164" t="s">
        <v>696</v>
      </c>
      <c r="AT4" s="441" t="s">
        <v>697</v>
      </c>
      <c r="AU4" s="72" t="s">
        <v>698</v>
      </c>
      <c r="AV4" s="73" t="s">
        <v>694</v>
      </c>
      <c r="AW4" s="441" t="s">
        <v>695</v>
      </c>
      <c r="AX4" s="164" t="s">
        <v>696</v>
      </c>
      <c r="AY4" s="441" t="s">
        <v>697</v>
      </c>
      <c r="AZ4" s="72" t="s">
        <v>698</v>
      </c>
      <c r="BA4" s="73" t="s">
        <v>694</v>
      </c>
      <c r="BB4" s="441" t="s">
        <v>695</v>
      </c>
      <c r="BC4" s="164" t="s">
        <v>696</v>
      </c>
      <c r="BD4" s="441" t="s">
        <v>697</v>
      </c>
      <c r="BE4" s="72" t="s">
        <v>698</v>
      </c>
      <c r="BF4" s="73" t="s">
        <v>694</v>
      </c>
      <c r="BG4" s="441" t="s">
        <v>695</v>
      </c>
      <c r="BH4" s="164" t="s">
        <v>696</v>
      </c>
      <c r="BI4" s="441" t="s">
        <v>697</v>
      </c>
      <c r="BJ4" s="72" t="s">
        <v>698</v>
      </c>
      <c r="BK4" s="73" t="s">
        <v>694</v>
      </c>
      <c r="BL4" s="441" t="s">
        <v>695</v>
      </c>
      <c r="BM4" s="164" t="s">
        <v>696</v>
      </c>
      <c r="BN4" s="441" t="s">
        <v>697</v>
      </c>
      <c r="BO4" s="72" t="s">
        <v>698</v>
      </c>
      <c r="BP4" s="73" t="s">
        <v>694</v>
      </c>
      <c r="BQ4" s="441" t="s">
        <v>695</v>
      </c>
      <c r="BR4" s="164" t="s">
        <v>696</v>
      </c>
      <c r="BS4" s="441" t="s">
        <v>697</v>
      </c>
      <c r="BT4" s="72" t="s">
        <v>698</v>
      </c>
      <c r="BU4" s="73" t="s">
        <v>694</v>
      </c>
      <c r="BV4" s="441" t="s">
        <v>695</v>
      </c>
      <c r="BW4" s="164" t="s">
        <v>696</v>
      </c>
      <c r="BX4" s="441" t="s">
        <v>697</v>
      </c>
      <c r="BY4" s="72" t="s">
        <v>698</v>
      </c>
      <c r="BZ4" s="73" t="s">
        <v>694</v>
      </c>
      <c r="CA4" s="441" t="s">
        <v>695</v>
      </c>
      <c r="CB4" s="164" t="s">
        <v>696</v>
      </c>
      <c r="CC4" s="441" t="s">
        <v>697</v>
      </c>
      <c r="CD4" s="72" t="s">
        <v>698</v>
      </c>
      <c r="CE4" s="73" t="s">
        <v>694</v>
      </c>
      <c r="CF4" s="441" t="s">
        <v>695</v>
      </c>
      <c r="CG4" s="164" t="s">
        <v>696</v>
      </c>
      <c r="CH4" s="441" t="s">
        <v>697</v>
      </c>
      <c r="CI4" s="72" t="s">
        <v>698</v>
      </c>
      <c r="CJ4" s="73" t="s">
        <v>694</v>
      </c>
      <c r="CK4" s="441" t="s">
        <v>695</v>
      </c>
      <c r="CL4" s="164" t="s">
        <v>696</v>
      </c>
      <c r="CM4" s="441" t="s">
        <v>697</v>
      </c>
      <c r="CN4" s="72" t="s">
        <v>698</v>
      </c>
      <c r="CO4" s="73" t="s">
        <v>694</v>
      </c>
      <c r="CP4" s="441" t="s">
        <v>695</v>
      </c>
      <c r="CQ4" s="164" t="s">
        <v>696</v>
      </c>
      <c r="CR4" s="441" t="s">
        <v>697</v>
      </c>
      <c r="CS4" s="72" t="s">
        <v>698</v>
      </c>
      <c r="CT4" s="73" t="s">
        <v>694</v>
      </c>
      <c r="CU4" s="441" t="s">
        <v>695</v>
      </c>
      <c r="CV4" s="164" t="s">
        <v>696</v>
      </c>
      <c r="CW4" s="441" t="s">
        <v>697</v>
      </c>
      <c r="CX4" s="72" t="s">
        <v>698</v>
      </c>
      <c r="CY4" s="73" t="s">
        <v>694</v>
      </c>
      <c r="CZ4" s="441" t="s">
        <v>695</v>
      </c>
      <c r="DA4" s="164" t="s">
        <v>696</v>
      </c>
      <c r="DB4" s="441" t="s">
        <v>697</v>
      </c>
      <c r="DC4" s="72" t="s">
        <v>698</v>
      </c>
      <c r="DD4" s="73" t="s">
        <v>694</v>
      </c>
      <c r="DE4" s="441" t="s">
        <v>695</v>
      </c>
      <c r="DF4" s="164" t="s">
        <v>696</v>
      </c>
      <c r="DG4" s="441" t="s">
        <v>697</v>
      </c>
      <c r="DH4" s="72" t="s">
        <v>698</v>
      </c>
      <c r="DI4" s="73" t="s">
        <v>694</v>
      </c>
      <c r="DJ4" s="441" t="s">
        <v>695</v>
      </c>
      <c r="DK4" s="164" t="s">
        <v>696</v>
      </c>
      <c r="DL4" s="441" t="s">
        <v>697</v>
      </c>
      <c r="DM4" s="72" t="s">
        <v>698</v>
      </c>
      <c r="DN4" s="73" t="s">
        <v>694</v>
      </c>
      <c r="DO4" s="441" t="s">
        <v>695</v>
      </c>
      <c r="DP4" s="164" t="s">
        <v>696</v>
      </c>
      <c r="DQ4" s="441" t="s">
        <v>697</v>
      </c>
      <c r="DR4" s="72" t="s">
        <v>698</v>
      </c>
      <c r="DS4" s="73" t="s">
        <v>694</v>
      </c>
      <c r="DT4" s="441" t="s">
        <v>695</v>
      </c>
      <c r="DU4" s="164" t="s">
        <v>696</v>
      </c>
      <c r="DV4" s="441" t="s">
        <v>697</v>
      </c>
      <c r="DW4" s="72" t="s">
        <v>698</v>
      </c>
      <c r="DX4" s="73" t="s">
        <v>694</v>
      </c>
      <c r="DY4" s="441" t="s">
        <v>695</v>
      </c>
      <c r="DZ4" s="164" t="s">
        <v>696</v>
      </c>
      <c r="EA4" s="441" t="s">
        <v>697</v>
      </c>
      <c r="EB4" s="72" t="s">
        <v>698</v>
      </c>
      <c r="EC4" s="73" t="s">
        <v>694</v>
      </c>
      <c r="ED4" s="441" t="s">
        <v>695</v>
      </c>
      <c r="EE4" s="164" t="s">
        <v>696</v>
      </c>
      <c r="EF4" s="441" t="s">
        <v>697</v>
      </c>
      <c r="EG4" s="72" t="s">
        <v>698</v>
      </c>
      <c r="EH4" s="73" t="s">
        <v>694</v>
      </c>
      <c r="EI4" s="441" t="s">
        <v>695</v>
      </c>
      <c r="EJ4" s="164" t="s">
        <v>696</v>
      </c>
      <c r="EK4" s="441" t="s">
        <v>697</v>
      </c>
      <c r="EL4" s="72" t="s">
        <v>698</v>
      </c>
      <c r="EM4" s="73" t="s">
        <v>694</v>
      </c>
      <c r="EN4" s="441" t="s">
        <v>695</v>
      </c>
      <c r="EO4" s="164" t="s">
        <v>696</v>
      </c>
      <c r="EP4" s="441" t="s">
        <v>697</v>
      </c>
      <c r="EQ4" s="72" t="s">
        <v>698</v>
      </c>
      <c r="ER4" s="73" t="s">
        <v>694</v>
      </c>
      <c r="ES4" s="441" t="s">
        <v>695</v>
      </c>
      <c r="ET4" s="164" t="s">
        <v>696</v>
      </c>
      <c r="EU4" s="441" t="s">
        <v>697</v>
      </c>
      <c r="EV4" s="72" t="s">
        <v>698</v>
      </c>
      <c r="EW4" s="73" t="s">
        <v>694</v>
      </c>
      <c r="EX4" s="441" t="s">
        <v>695</v>
      </c>
      <c r="EY4" s="164" t="s">
        <v>696</v>
      </c>
      <c r="EZ4" s="441" t="s">
        <v>697</v>
      </c>
      <c r="FA4" s="72" t="s">
        <v>698</v>
      </c>
    </row>
    <row r="5" spans="1:158" ht="21">
      <c r="A5" s="166" t="s">
        <v>690</v>
      </c>
      <c r="B5" s="132"/>
      <c r="C5" s="155"/>
      <c r="D5" s="215"/>
      <c r="E5" s="192"/>
      <c r="F5" s="192"/>
      <c r="G5" s="155"/>
      <c r="H5" s="155"/>
      <c r="I5" s="215"/>
      <c r="J5" s="192"/>
      <c r="K5" s="192"/>
      <c r="L5" s="155"/>
      <c r="M5" s="155"/>
      <c r="N5" s="215"/>
      <c r="O5" s="192"/>
      <c r="P5" s="192"/>
      <c r="Q5" s="155"/>
      <c r="R5" s="155"/>
      <c r="S5" s="215"/>
      <c r="T5" s="192"/>
      <c r="U5" s="192"/>
      <c r="V5" s="155"/>
      <c r="W5" s="155"/>
      <c r="X5" s="215"/>
      <c r="Y5" s="192"/>
      <c r="Z5" s="192"/>
      <c r="AA5" s="155"/>
      <c r="AB5" s="155"/>
      <c r="AC5" s="215"/>
      <c r="AD5" s="192"/>
      <c r="AE5" s="192"/>
      <c r="AF5" s="155"/>
      <c r="AG5" s="155"/>
      <c r="AH5" s="215"/>
      <c r="AI5" s="192"/>
      <c r="AJ5" s="192"/>
      <c r="AK5" s="155"/>
      <c r="AL5" s="155"/>
      <c r="AM5" s="215"/>
      <c r="AN5" s="192"/>
      <c r="AO5" s="192"/>
      <c r="AP5" s="155"/>
      <c r="AQ5" s="155"/>
      <c r="AR5" s="215"/>
      <c r="AS5" s="192"/>
      <c r="AT5" s="192"/>
      <c r="AU5" s="155"/>
      <c r="AV5" s="155"/>
      <c r="AW5" s="215"/>
      <c r="AX5" s="192"/>
      <c r="AY5" s="192"/>
      <c r="AZ5" s="155"/>
      <c r="BA5" s="155"/>
      <c r="BB5" s="215"/>
      <c r="BC5" s="192"/>
      <c r="BD5" s="192"/>
      <c r="BE5" s="155"/>
      <c r="BF5" s="155"/>
      <c r="BG5" s="215"/>
      <c r="BH5" s="192"/>
      <c r="BI5" s="192"/>
      <c r="BJ5" s="155"/>
      <c r="BK5" s="155"/>
      <c r="BL5" s="215"/>
      <c r="BM5" s="192"/>
      <c r="BN5" s="192"/>
      <c r="BO5" s="155"/>
      <c r="BP5" s="155"/>
      <c r="BQ5" s="215"/>
      <c r="BR5" s="192"/>
      <c r="BS5" s="192"/>
      <c r="BT5" s="155"/>
      <c r="BU5" s="155"/>
      <c r="BV5" s="215"/>
      <c r="BW5" s="192"/>
      <c r="BX5" s="192"/>
      <c r="BY5" s="155"/>
      <c r="BZ5" s="155"/>
      <c r="CA5" s="215"/>
      <c r="CB5" s="192"/>
      <c r="CC5" s="192"/>
      <c r="CD5" s="155"/>
      <c r="CE5" s="155"/>
      <c r="CF5" s="215"/>
      <c r="CG5" s="192"/>
      <c r="CH5" s="192"/>
      <c r="CI5" s="155"/>
      <c r="CJ5" s="155"/>
      <c r="CK5" s="215"/>
      <c r="CL5" s="192"/>
      <c r="CM5" s="192"/>
      <c r="CN5" s="155"/>
      <c r="CO5" s="155"/>
      <c r="CP5" s="215"/>
      <c r="CQ5" s="192"/>
      <c r="CR5" s="192"/>
      <c r="CS5" s="155"/>
      <c r="CT5" s="155"/>
      <c r="CU5" s="215"/>
      <c r="CV5" s="192"/>
      <c r="CW5" s="192"/>
      <c r="CX5" s="155"/>
      <c r="CY5" s="155"/>
      <c r="CZ5" s="215"/>
      <c r="DA5" s="192"/>
      <c r="DB5" s="192"/>
      <c r="DC5" s="155"/>
      <c r="DD5" s="155"/>
      <c r="DE5" s="215"/>
      <c r="DF5" s="192"/>
      <c r="DG5" s="192"/>
      <c r="DH5" s="155"/>
      <c r="DI5" s="155"/>
      <c r="DJ5" s="215"/>
      <c r="DK5" s="192"/>
      <c r="DL5" s="192"/>
      <c r="DM5" s="155"/>
      <c r="DN5" s="155"/>
      <c r="DO5" s="215"/>
      <c r="DP5" s="192"/>
      <c r="DQ5" s="192"/>
      <c r="DR5" s="155"/>
      <c r="DS5" s="155"/>
      <c r="DT5" s="215"/>
      <c r="DU5" s="192"/>
      <c r="DV5" s="192"/>
      <c r="DW5" s="155"/>
      <c r="DX5" s="155"/>
      <c r="DY5" s="215"/>
      <c r="DZ5" s="192"/>
      <c r="EA5" s="192"/>
      <c r="EB5" s="155"/>
      <c r="EC5" s="155"/>
      <c r="ED5" s="215"/>
      <c r="EE5" s="192"/>
      <c r="EF5" s="192"/>
      <c r="EG5" s="155"/>
      <c r="EH5" s="155"/>
      <c r="EI5" s="215"/>
      <c r="EJ5" s="192"/>
      <c r="EK5" s="192"/>
      <c r="EL5" s="155"/>
      <c r="EM5" s="155"/>
      <c r="EN5" s="215"/>
      <c r="EO5" s="192"/>
      <c r="EP5" s="192"/>
      <c r="EQ5" s="155"/>
      <c r="ER5" s="155"/>
      <c r="ES5" s="215"/>
      <c r="ET5" s="192"/>
      <c r="EU5" s="192"/>
      <c r="EV5" s="155"/>
      <c r="EW5" s="155"/>
      <c r="EX5" s="215"/>
      <c r="EY5" s="192"/>
      <c r="EZ5" s="192"/>
      <c r="FA5" s="155"/>
    </row>
    <row r="6" spans="1:158" ht="21">
      <c r="A6" s="132"/>
      <c r="B6" s="132" t="s">
        <v>701</v>
      </c>
      <c r="C6" s="134" t="s">
        <v>699</v>
      </c>
      <c r="D6" s="141"/>
      <c r="E6" s="191"/>
      <c r="F6" s="191"/>
      <c r="G6" s="134"/>
      <c r="H6" s="134" t="s">
        <v>699</v>
      </c>
      <c r="I6" s="141"/>
      <c r="J6" s="191"/>
      <c r="K6" s="191"/>
      <c r="L6" s="134"/>
      <c r="M6" s="134" t="s">
        <v>699</v>
      </c>
      <c r="N6" s="141"/>
      <c r="O6" s="191"/>
      <c r="P6" s="191"/>
      <c r="Q6" s="134"/>
      <c r="R6" s="134" t="s">
        <v>699</v>
      </c>
      <c r="S6" s="141"/>
      <c r="T6" s="191"/>
      <c r="U6" s="191"/>
      <c r="V6" s="134"/>
      <c r="W6" s="134" t="s">
        <v>699</v>
      </c>
      <c r="X6" s="141"/>
      <c r="Y6" s="191"/>
      <c r="Z6" s="191"/>
      <c r="AA6" s="134"/>
      <c r="AB6" s="134" t="s">
        <v>699</v>
      </c>
      <c r="AC6" s="141"/>
      <c r="AD6" s="191"/>
      <c r="AE6" s="191"/>
      <c r="AF6" s="134"/>
      <c r="AG6" s="134" t="s">
        <v>699</v>
      </c>
      <c r="AH6" s="141"/>
      <c r="AI6" s="191"/>
      <c r="AJ6" s="191"/>
      <c r="AK6" s="134"/>
      <c r="AL6" s="134" t="s">
        <v>699</v>
      </c>
      <c r="AM6" s="141"/>
      <c r="AN6" s="191"/>
      <c r="AO6" s="191"/>
      <c r="AP6" s="134"/>
      <c r="AQ6" s="134" t="s">
        <v>699</v>
      </c>
      <c r="AR6" s="141"/>
      <c r="AS6" s="191"/>
      <c r="AT6" s="191"/>
      <c r="AU6" s="134"/>
      <c r="AV6" s="134" t="s">
        <v>699</v>
      </c>
      <c r="AW6" s="141"/>
      <c r="AX6" s="191"/>
      <c r="AY6" s="191"/>
      <c r="AZ6" s="134"/>
      <c r="BA6" s="134" t="s">
        <v>699</v>
      </c>
      <c r="BB6" s="141"/>
      <c r="BC6" s="191"/>
      <c r="BD6" s="191"/>
      <c r="BE6" s="134"/>
      <c r="BF6" s="134" t="s">
        <v>699</v>
      </c>
      <c r="BG6" s="141"/>
      <c r="BH6" s="191"/>
      <c r="BI6" s="191"/>
      <c r="BJ6" s="134"/>
      <c r="BK6" s="134" t="s">
        <v>699</v>
      </c>
      <c r="BL6" s="141"/>
      <c r="BM6" s="191"/>
      <c r="BN6" s="191"/>
      <c r="BO6" s="134"/>
      <c r="BP6" s="134" t="s">
        <v>699</v>
      </c>
      <c r="BQ6" s="141"/>
      <c r="BR6" s="191"/>
      <c r="BS6" s="191"/>
      <c r="BT6" s="134"/>
      <c r="BU6" s="134" t="s">
        <v>699</v>
      </c>
      <c r="BV6" s="141"/>
      <c r="BW6" s="191"/>
      <c r="BX6" s="191"/>
      <c r="BY6" s="134"/>
      <c r="BZ6" s="134" t="s">
        <v>699</v>
      </c>
      <c r="CA6" s="141"/>
      <c r="CB6" s="191"/>
      <c r="CC6" s="191"/>
      <c r="CD6" s="134"/>
      <c r="CE6" s="134" t="s">
        <v>699</v>
      </c>
      <c r="CF6" s="141"/>
      <c r="CG6" s="191"/>
      <c r="CH6" s="191"/>
      <c r="CI6" s="134"/>
      <c r="CJ6" s="134" t="s">
        <v>699</v>
      </c>
      <c r="CK6" s="141"/>
      <c r="CL6" s="191"/>
      <c r="CM6" s="191"/>
      <c r="CN6" s="134"/>
      <c r="CO6" s="134" t="s">
        <v>699</v>
      </c>
      <c r="CP6" s="141"/>
      <c r="CQ6" s="191"/>
      <c r="CR6" s="191"/>
      <c r="CS6" s="134"/>
      <c r="CT6" s="134" t="s">
        <v>699</v>
      </c>
      <c r="CU6" s="141"/>
      <c r="CV6" s="191"/>
      <c r="CW6" s="191"/>
      <c r="CX6" s="134"/>
      <c r="CY6" s="134" t="s">
        <v>699</v>
      </c>
      <c r="CZ6" s="141"/>
      <c r="DA6" s="191"/>
      <c r="DB6" s="191"/>
      <c r="DC6" s="134"/>
      <c r="DD6" s="134" t="s">
        <v>699</v>
      </c>
      <c r="DE6" s="141"/>
      <c r="DF6" s="191"/>
      <c r="DG6" s="191"/>
      <c r="DH6" s="134"/>
      <c r="DI6" s="134" t="s">
        <v>699</v>
      </c>
      <c r="DJ6" s="141"/>
      <c r="DK6" s="191"/>
      <c r="DL6" s="191"/>
      <c r="DM6" s="134"/>
      <c r="DN6" s="134" t="s">
        <v>699</v>
      </c>
      <c r="DO6" s="141"/>
      <c r="DP6" s="191"/>
      <c r="DQ6" s="191"/>
      <c r="DR6" s="134"/>
      <c r="DS6" s="134" t="s">
        <v>699</v>
      </c>
      <c r="DT6" s="141"/>
      <c r="DU6" s="191"/>
      <c r="DV6" s="191"/>
      <c r="DW6" s="134"/>
      <c r="DX6" s="134" t="s">
        <v>699</v>
      </c>
      <c r="DY6" s="141"/>
      <c r="DZ6" s="191"/>
      <c r="EA6" s="191"/>
      <c r="EB6" s="134"/>
      <c r="EC6" s="134" t="s">
        <v>699</v>
      </c>
      <c r="ED6" s="141"/>
      <c r="EE6" s="191"/>
      <c r="EF6" s="191"/>
      <c r="EG6" s="134"/>
      <c r="EH6" s="134" t="s">
        <v>699</v>
      </c>
      <c r="EI6" s="141"/>
      <c r="EJ6" s="191"/>
      <c r="EK6" s="191"/>
      <c r="EL6" s="134"/>
      <c r="EM6" s="134" t="s">
        <v>699</v>
      </c>
      <c r="EN6" s="141"/>
      <c r="EO6" s="191"/>
      <c r="EP6" s="191"/>
      <c r="EQ6" s="134"/>
      <c r="ER6" s="134" t="s">
        <v>699</v>
      </c>
      <c r="ES6" s="141"/>
      <c r="ET6" s="191"/>
      <c r="EU6" s="191"/>
      <c r="EV6" s="134"/>
      <c r="EW6" s="134" t="s">
        <v>699</v>
      </c>
      <c r="EX6" s="141"/>
      <c r="EY6" s="191"/>
      <c r="EZ6" s="191"/>
      <c r="FA6" s="134"/>
    </row>
    <row r="7" spans="1:158" ht="21">
      <c r="A7" s="141"/>
      <c r="B7" s="132"/>
      <c r="C7" s="132" t="s">
        <v>702</v>
      </c>
      <c r="D7" s="141"/>
      <c r="E7" s="191"/>
      <c r="F7" s="191"/>
      <c r="G7" s="134"/>
      <c r="H7" s="132" t="s">
        <v>702</v>
      </c>
      <c r="I7" s="141"/>
      <c r="J7" s="191"/>
      <c r="K7" s="191"/>
      <c r="L7" s="134"/>
      <c r="M7" s="132" t="s">
        <v>702</v>
      </c>
      <c r="N7" s="141"/>
      <c r="O7" s="191"/>
      <c r="P7" s="191"/>
      <c r="Q7" s="134"/>
      <c r="R7" s="132" t="s">
        <v>702</v>
      </c>
      <c r="S7" s="141"/>
      <c r="T7" s="191"/>
      <c r="U7" s="191"/>
      <c r="V7" s="134"/>
      <c r="W7" s="132" t="s">
        <v>702</v>
      </c>
      <c r="X7" s="141"/>
      <c r="Y7" s="191"/>
      <c r="Z7" s="191"/>
      <c r="AA7" s="134"/>
      <c r="AB7" s="132" t="s">
        <v>702</v>
      </c>
      <c r="AC7" s="141"/>
      <c r="AD7" s="191"/>
      <c r="AE7" s="191"/>
      <c r="AF7" s="134"/>
      <c r="AG7" s="132" t="s">
        <v>702</v>
      </c>
      <c r="AH7" s="141"/>
      <c r="AI7" s="191"/>
      <c r="AJ7" s="191"/>
      <c r="AK7" s="134"/>
      <c r="AL7" s="132" t="s">
        <v>702</v>
      </c>
      <c r="AM7" s="141"/>
      <c r="AN7" s="191"/>
      <c r="AO7" s="191"/>
      <c r="AP7" s="134"/>
      <c r="AQ7" s="132" t="s">
        <v>702</v>
      </c>
      <c r="AR7" s="141"/>
      <c r="AS7" s="191"/>
      <c r="AT7" s="191"/>
      <c r="AU7" s="134"/>
      <c r="AV7" s="132" t="s">
        <v>702</v>
      </c>
      <c r="AW7" s="141"/>
      <c r="AX7" s="191"/>
      <c r="AY7" s="191"/>
      <c r="AZ7" s="134"/>
      <c r="BA7" s="132" t="s">
        <v>702</v>
      </c>
      <c r="BB7" s="141"/>
      <c r="BC7" s="191"/>
      <c r="BD7" s="191"/>
      <c r="BE7" s="134"/>
      <c r="BF7" s="132" t="s">
        <v>702</v>
      </c>
      <c r="BG7" s="141"/>
      <c r="BH7" s="191"/>
      <c r="BI7" s="191"/>
      <c r="BJ7" s="134"/>
      <c r="BK7" s="132" t="s">
        <v>702</v>
      </c>
      <c r="BL7" s="141"/>
      <c r="BM7" s="191"/>
      <c r="BN7" s="191"/>
      <c r="BO7" s="134"/>
      <c r="BP7" s="132" t="s">
        <v>702</v>
      </c>
      <c r="BQ7" s="141"/>
      <c r="BR7" s="191"/>
      <c r="BS7" s="191"/>
      <c r="BT7" s="134"/>
      <c r="BU7" s="132" t="s">
        <v>702</v>
      </c>
      <c r="BV7" s="141"/>
      <c r="BW7" s="191"/>
      <c r="BX7" s="191"/>
      <c r="BY7" s="134"/>
      <c r="BZ7" s="132" t="s">
        <v>702</v>
      </c>
      <c r="CA7" s="141"/>
      <c r="CB7" s="191"/>
      <c r="CC7" s="191"/>
      <c r="CD7" s="134"/>
      <c r="CE7" s="132" t="s">
        <v>702</v>
      </c>
      <c r="CF7" s="141"/>
      <c r="CG7" s="191"/>
      <c r="CH7" s="191"/>
      <c r="CI7" s="134"/>
      <c r="CJ7" s="132" t="s">
        <v>702</v>
      </c>
      <c r="CK7" s="141"/>
      <c r="CL7" s="191"/>
      <c r="CM7" s="191"/>
      <c r="CN7" s="134"/>
      <c r="CO7" s="132" t="s">
        <v>702</v>
      </c>
      <c r="CP7" s="141"/>
      <c r="CQ7" s="191"/>
      <c r="CR7" s="191"/>
      <c r="CS7" s="134"/>
      <c r="CT7" s="132" t="s">
        <v>702</v>
      </c>
      <c r="CU7" s="141"/>
      <c r="CV7" s="191"/>
      <c r="CW7" s="191"/>
      <c r="CX7" s="134"/>
      <c r="CY7" s="132" t="s">
        <v>702</v>
      </c>
      <c r="CZ7" s="141"/>
      <c r="DA7" s="191"/>
      <c r="DB7" s="191"/>
      <c r="DC7" s="134"/>
      <c r="DD7" s="132" t="s">
        <v>702</v>
      </c>
      <c r="DE7" s="141"/>
      <c r="DF7" s="191"/>
      <c r="DG7" s="191"/>
      <c r="DH7" s="134"/>
      <c r="DI7" s="132" t="s">
        <v>702</v>
      </c>
      <c r="DJ7" s="141"/>
      <c r="DK7" s="191"/>
      <c r="DL7" s="191"/>
      <c r="DM7" s="134"/>
      <c r="DN7" s="132" t="s">
        <v>702</v>
      </c>
      <c r="DO7" s="141"/>
      <c r="DP7" s="191"/>
      <c r="DQ7" s="191"/>
      <c r="DR7" s="134"/>
      <c r="DS7" s="132" t="s">
        <v>702</v>
      </c>
      <c r="DT7" s="141"/>
      <c r="DU7" s="191"/>
      <c r="DV7" s="191"/>
      <c r="DW7" s="134"/>
      <c r="DX7" s="132" t="s">
        <v>702</v>
      </c>
      <c r="DY7" s="141"/>
      <c r="DZ7" s="191"/>
      <c r="EA7" s="191"/>
      <c r="EB7" s="134"/>
      <c r="EC7" s="132" t="s">
        <v>702</v>
      </c>
      <c r="ED7" s="141"/>
      <c r="EE7" s="191"/>
      <c r="EF7" s="191"/>
      <c r="EG7" s="134"/>
      <c r="EH7" s="132" t="s">
        <v>702</v>
      </c>
      <c r="EI7" s="141"/>
      <c r="EJ7" s="191"/>
      <c r="EK7" s="191"/>
      <c r="EL7" s="134"/>
      <c r="EM7" s="132" t="s">
        <v>702</v>
      </c>
      <c r="EN7" s="141"/>
      <c r="EO7" s="191"/>
      <c r="EP7" s="191"/>
      <c r="EQ7" s="134"/>
      <c r="ER7" s="132" t="s">
        <v>702</v>
      </c>
      <c r="ES7" s="141"/>
      <c r="ET7" s="191"/>
      <c r="EU7" s="191"/>
      <c r="EV7" s="134"/>
      <c r="EW7" s="132" t="s">
        <v>702</v>
      </c>
      <c r="EX7" s="141"/>
      <c r="EY7" s="191"/>
      <c r="EZ7" s="191"/>
      <c r="FA7" s="134"/>
    </row>
    <row r="8" spans="1:158" ht="21">
      <c r="A8" s="215"/>
      <c r="B8" s="440" t="s">
        <v>729</v>
      </c>
      <c r="C8" s="143"/>
      <c r="D8" s="215"/>
      <c r="E8" s="192"/>
      <c r="F8" s="192"/>
      <c r="G8" s="155"/>
      <c r="H8" s="143"/>
      <c r="I8" s="215"/>
      <c r="J8" s="192"/>
      <c r="K8" s="192"/>
      <c r="L8" s="155"/>
      <c r="M8" s="143"/>
      <c r="N8" s="215"/>
      <c r="O8" s="192"/>
      <c r="P8" s="192"/>
      <c r="Q8" s="155"/>
      <c r="R8" s="143"/>
      <c r="S8" s="215"/>
      <c r="T8" s="192"/>
      <c r="U8" s="192"/>
      <c r="V8" s="155"/>
      <c r="W8" s="143"/>
      <c r="X8" s="215"/>
      <c r="Y8" s="192"/>
      <c r="Z8" s="192"/>
      <c r="AA8" s="155"/>
      <c r="AB8" s="143"/>
      <c r="AC8" s="215"/>
      <c r="AD8" s="192"/>
      <c r="AE8" s="192"/>
      <c r="AF8" s="155"/>
      <c r="AG8" s="143"/>
      <c r="AH8" s="215"/>
      <c r="AI8" s="192"/>
      <c r="AJ8" s="192"/>
      <c r="AK8" s="155"/>
      <c r="AL8" s="143"/>
      <c r="AM8" s="215"/>
      <c r="AN8" s="192"/>
      <c r="AO8" s="192"/>
      <c r="AP8" s="155"/>
      <c r="AQ8" s="143"/>
      <c r="AR8" s="215"/>
      <c r="AS8" s="192"/>
      <c r="AT8" s="192"/>
      <c r="AU8" s="155"/>
      <c r="AV8" s="143"/>
      <c r="AW8" s="215"/>
      <c r="AX8" s="192"/>
      <c r="AY8" s="192"/>
      <c r="AZ8" s="155"/>
      <c r="BA8" s="143"/>
      <c r="BB8" s="215"/>
      <c r="BC8" s="192"/>
      <c r="BD8" s="192"/>
      <c r="BE8" s="155"/>
      <c r="BF8" s="143"/>
      <c r="BG8" s="215"/>
      <c r="BH8" s="192"/>
      <c r="BI8" s="192"/>
      <c r="BJ8" s="155"/>
      <c r="BK8" s="143"/>
      <c r="BL8" s="215"/>
      <c r="BM8" s="192"/>
      <c r="BN8" s="192"/>
      <c r="BO8" s="155"/>
      <c r="BP8" s="143"/>
      <c r="BQ8" s="215"/>
      <c r="BR8" s="192"/>
      <c r="BS8" s="192"/>
      <c r="BT8" s="155"/>
      <c r="BU8" s="143"/>
      <c r="BV8" s="215"/>
      <c r="BW8" s="192"/>
      <c r="BX8" s="192"/>
      <c r="BY8" s="155"/>
      <c r="BZ8" s="143"/>
      <c r="CA8" s="215"/>
      <c r="CB8" s="192"/>
      <c r="CC8" s="192"/>
      <c r="CD8" s="155"/>
      <c r="CE8" s="143"/>
      <c r="CF8" s="215"/>
      <c r="CG8" s="192"/>
      <c r="CH8" s="192"/>
      <c r="CI8" s="155"/>
      <c r="CJ8" s="143"/>
      <c r="CK8" s="215"/>
      <c r="CL8" s="192"/>
      <c r="CM8" s="192"/>
      <c r="CN8" s="155"/>
      <c r="CO8" s="143"/>
      <c r="CP8" s="215"/>
      <c r="CQ8" s="192"/>
      <c r="CR8" s="192"/>
      <c r="CS8" s="155"/>
      <c r="CT8" s="143"/>
      <c r="CU8" s="215"/>
      <c r="CV8" s="192"/>
      <c r="CW8" s="192"/>
      <c r="CX8" s="155"/>
      <c r="CY8" s="143"/>
      <c r="CZ8" s="215"/>
      <c r="DA8" s="192"/>
      <c r="DB8" s="192"/>
      <c r="DC8" s="155"/>
      <c r="DD8" s="143"/>
      <c r="DE8" s="215"/>
      <c r="DF8" s="192"/>
      <c r="DG8" s="192"/>
      <c r="DH8" s="155"/>
      <c r="DI8" s="143"/>
      <c r="DJ8" s="215"/>
      <c r="DK8" s="192"/>
      <c r="DL8" s="192"/>
      <c r="DM8" s="155"/>
      <c r="DN8" s="143"/>
      <c r="DO8" s="215"/>
      <c r="DP8" s="192"/>
      <c r="DQ8" s="192"/>
      <c r="DR8" s="155"/>
      <c r="DS8" s="143"/>
      <c r="DT8" s="215"/>
      <c r="DU8" s="192"/>
      <c r="DV8" s="192"/>
      <c r="DW8" s="155"/>
      <c r="DX8" s="143"/>
      <c r="DY8" s="215"/>
      <c r="DZ8" s="192"/>
      <c r="EA8" s="192"/>
      <c r="EB8" s="155"/>
      <c r="EC8" s="143"/>
      <c r="ED8" s="215"/>
      <c r="EE8" s="192"/>
      <c r="EF8" s="192"/>
      <c r="EG8" s="155"/>
      <c r="EH8" s="143"/>
      <c r="EI8" s="215"/>
      <c r="EJ8" s="192"/>
      <c r="EK8" s="192"/>
      <c r="EL8" s="155"/>
      <c r="EM8" s="143"/>
      <c r="EN8" s="215"/>
      <c r="EO8" s="192"/>
      <c r="EP8" s="192"/>
      <c r="EQ8" s="155"/>
      <c r="ER8" s="143"/>
      <c r="ES8" s="215"/>
      <c r="ET8" s="192"/>
      <c r="EU8" s="192"/>
      <c r="EV8" s="155"/>
      <c r="EW8" s="143"/>
      <c r="EX8" s="215"/>
      <c r="EY8" s="192"/>
      <c r="EZ8" s="192"/>
      <c r="FA8" s="155"/>
    </row>
    <row r="9" spans="1:158" ht="21.75" thickBot="1">
      <c r="A9" s="167"/>
      <c r="B9" s="157" t="s">
        <v>730</v>
      </c>
      <c r="C9" s="168"/>
      <c r="D9" s="157"/>
      <c r="E9" s="157"/>
      <c r="F9" s="157"/>
      <c r="G9" s="157"/>
      <c r="H9" s="168"/>
      <c r="I9" s="157"/>
      <c r="J9" s="157"/>
      <c r="K9" s="157"/>
      <c r="L9" s="157"/>
      <c r="M9" s="168"/>
      <c r="N9" s="157"/>
      <c r="O9" s="157"/>
      <c r="P9" s="157"/>
      <c r="Q9" s="157"/>
      <c r="R9" s="168"/>
      <c r="S9" s="157"/>
      <c r="T9" s="157"/>
      <c r="U9" s="157"/>
      <c r="V9" s="157"/>
      <c r="W9" s="168"/>
      <c r="X9" s="157"/>
      <c r="Y9" s="157"/>
      <c r="Z9" s="157"/>
      <c r="AA9" s="157"/>
      <c r="AB9" s="168"/>
      <c r="AC9" s="157"/>
      <c r="AD9" s="157"/>
      <c r="AE9" s="157"/>
      <c r="AF9" s="157"/>
      <c r="AG9" s="168"/>
      <c r="AH9" s="157"/>
      <c r="AI9" s="157"/>
      <c r="AJ9" s="157"/>
      <c r="AK9" s="157"/>
      <c r="AL9" s="168"/>
      <c r="AM9" s="157"/>
      <c r="AN9" s="157"/>
      <c r="AO9" s="157"/>
      <c r="AP9" s="157"/>
      <c r="AQ9" s="168"/>
      <c r="AR9" s="157"/>
      <c r="AS9" s="157"/>
      <c r="AT9" s="157"/>
      <c r="AU9" s="157"/>
      <c r="AV9" s="168"/>
      <c r="AW9" s="157"/>
      <c r="AX9" s="157"/>
      <c r="AY9" s="157"/>
      <c r="AZ9" s="157"/>
      <c r="BA9" s="168"/>
      <c r="BB9" s="157"/>
      <c r="BC9" s="157"/>
      <c r="BD9" s="157"/>
      <c r="BE9" s="157"/>
      <c r="BF9" s="168"/>
      <c r="BG9" s="157"/>
      <c r="BH9" s="157"/>
      <c r="BI9" s="157"/>
      <c r="BJ9" s="157"/>
      <c r="BK9" s="168"/>
      <c r="BL9" s="157"/>
      <c r="BM9" s="157"/>
      <c r="BN9" s="157"/>
      <c r="BO9" s="157"/>
      <c r="BP9" s="168"/>
      <c r="BQ9" s="157"/>
      <c r="BR9" s="157"/>
      <c r="BS9" s="157"/>
      <c r="BT9" s="157"/>
      <c r="BU9" s="168"/>
      <c r="BV9" s="157"/>
      <c r="BW9" s="157"/>
      <c r="BX9" s="157"/>
      <c r="BY9" s="157"/>
      <c r="BZ9" s="168"/>
      <c r="CA9" s="157"/>
      <c r="CB9" s="157"/>
      <c r="CC9" s="157"/>
      <c r="CD9" s="157"/>
      <c r="CE9" s="168"/>
      <c r="CF9" s="157"/>
      <c r="CG9" s="157"/>
      <c r="CH9" s="157"/>
      <c r="CI9" s="157"/>
      <c r="CJ9" s="168"/>
      <c r="CK9" s="157"/>
      <c r="CL9" s="157"/>
      <c r="CM9" s="157"/>
      <c r="CN9" s="157"/>
      <c r="CO9" s="168"/>
      <c r="CP9" s="157"/>
      <c r="CQ9" s="157"/>
      <c r="CR9" s="157"/>
      <c r="CS9" s="157"/>
      <c r="CT9" s="168"/>
      <c r="CU9" s="157"/>
      <c r="CV9" s="157"/>
      <c r="CW9" s="157"/>
      <c r="CX9" s="157"/>
      <c r="CY9" s="168"/>
      <c r="CZ9" s="157"/>
      <c r="DA9" s="157"/>
      <c r="DB9" s="157"/>
      <c r="DC9" s="157"/>
      <c r="DD9" s="168"/>
      <c r="DE9" s="157"/>
      <c r="DF9" s="157"/>
      <c r="DG9" s="157"/>
      <c r="DH9" s="157"/>
      <c r="DI9" s="168"/>
      <c r="DJ9" s="157"/>
      <c r="DK9" s="157"/>
      <c r="DL9" s="157"/>
      <c r="DM9" s="157"/>
      <c r="DN9" s="168"/>
      <c r="DO9" s="157"/>
      <c r="DP9" s="157"/>
      <c r="DQ9" s="157"/>
      <c r="DR9" s="157"/>
      <c r="DS9" s="168"/>
      <c r="DT9" s="157"/>
      <c r="DU9" s="157"/>
      <c r="DV9" s="157"/>
      <c r="DW9" s="157"/>
      <c r="DX9" s="168"/>
      <c r="DY9" s="157"/>
      <c r="DZ9" s="157"/>
      <c r="EA9" s="157"/>
      <c r="EB9" s="157"/>
      <c r="EC9" s="168"/>
      <c r="ED9" s="157"/>
      <c r="EE9" s="157"/>
      <c r="EF9" s="157"/>
      <c r="EG9" s="157"/>
      <c r="EH9" s="168"/>
      <c r="EI9" s="157"/>
      <c r="EJ9" s="157"/>
      <c r="EK9" s="157"/>
      <c r="EL9" s="157"/>
      <c r="EM9" s="168"/>
      <c r="EN9" s="157"/>
      <c r="EO9" s="157"/>
      <c r="EP9" s="157"/>
      <c r="EQ9" s="157"/>
      <c r="ER9" s="168"/>
      <c r="ES9" s="157"/>
      <c r="ET9" s="157"/>
      <c r="EU9" s="157"/>
      <c r="EV9" s="157"/>
      <c r="EW9" s="168"/>
      <c r="EX9" s="157"/>
      <c r="EY9" s="157"/>
      <c r="EZ9" s="157"/>
      <c r="FA9" s="157"/>
    </row>
    <row r="10" spans="1:158" ht="21">
      <c r="A10" s="259">
        <v>1</v>
      </c>
      <c r="B10" s="271" t="s">
        <v>703</v>
      </c>
      <c r="C10" s="134" t="s">
        <v>699</v>
      </c>
      <c r="D10" s="162"/>
      <c r="E10" s="74"/>
      <c r="F10" s="74"/>
      <c r="G10" s="80"/>
      <c r="H10" s="134" t="s">
        <v>699</v>
      </c>
      <c r="I10" s="162"/>
      <c r="J10" s="74"/>
      <c r="K10" s="74"/>
      <c r="L10" s="80"/>
      <c r="M10" s="134" t="s">
        <v>699</v>
      </c>
      <c r="N10" s="162"/>
      <c r="O10" s="74"/>
      <c r="P10" s="74"/>
      <c r="Q10" s="80"/>
      <c r="R10" s="134" t="s">
        <v>699</v>
      </c>
      <c r="S10" s="162"/>
      <c r="T10" s="74"/>
      <c r="U10" s="74"/>
      <c r="V10" s="80"/>
      <c r="W10" s="134" t="s">
        <v>699</v>
      </c>
      <c r="X10" s="162"/>
      <c r="Y10" s="74"/>
      <c r="Z10" s="74"/>
      <c r="AA10" s="80"/>
      <c r="AB10" s="134" t="s">
        <v>699</v>
      </c>
      <c r="AC10" s="162"/>
      <c r="AD10" s="74"/>
      <c r="AE10" s="74"/>
      <c r="AF10" s="80"/>
      <c r="AG10" s="134" t="s">
        <v>699</v>
      </c>
      <c r="AH10" s="162"/>
      <c r="AI10" s="74"/>
      <c r="AJ10" s="74"/>
      <c r="AK10" s="80"/>
      <c r="AL10" s="134" t="s">
        <v>699</v>
      </c>
      <c r="AM10" s="162"/>
      <c r="AN10" s="74"/>
      <c r="AO10" s="74"/>
      <c r="AP10" s="80"/>
      <c r="AQ10" s="134" t="s">
        <v>699</v>
      </c>
      <c r="AR10" s="162"/>
      <c r="AS10" s="74"/>
      <c r="AT10" s="74"/>
      <c r="AU10" s="80"/>
      <c r="AV10" s="134" t="s">
        <v>699</v>
      </c>
      <c r="AW10" s="162"/>
      <c r="AX10" s="74"/>
      <c r="AY10" s="74"/>
      <c r="AZ10" s="80"/>
      <c r="BA10" s="134" t="s">
        <v>699</v>
      </c>
      <c r="BB10" s="162"/>
      <c r="BC10" s="74"/>
      <c r="BD10" s="74"/>
      <c r="BE10" s="80"/>
      <c r="BF10" s="134" t="s">
        <v>699</v>
      </c>
      <c r="BG10" s="162"/>
      <c r="BH10" s="74"/>
      <c r="BI10" s="74"/>
      <c r="BJ10" s="80"/>
      <c r="BK10" s="134" t="s">
        <v>699</v>
      </c>
      <c r="BL10" s="162"/>
      <c r="BM10" s="74"/>
      <c r="BN10" s="74"/>
      <c r="BO10" s="80"/>
      <c r="BP10" s="134" t="s">
        <v>699</v>
      </c>
      <c r="BQ10" s="162"/>
      <c r="BR10" s="74"/>
      <c r="BS10" s="74"/>
      <c r="BT10" s="80"/>
      <c r="BU10" s="134" t="s">
        <v>699</v>
      </c>
      <c r="BV10" s="162"/>
      <c r="BW10" s="74"/>
      <c r="BX10" s="74"/>
      <c r="BY10" s="80"/>
      <c r="BZ10" s="134" t="s">
        <v>699</v>
      </c>
      <c r="CA10" s="162"/>
      <c r="CB10" s="74"/>
      <c r="CC10" s="74"/>
      <c r="CD10" s="80"/>
      <c r="CE10" s="134" t="s">
        <v>699</v>
      </c>
      <c r="CF10" s="162"/>
      <c r="CG10" s="74"/>
      <c r="CH10" s="74"/>
      <c r="CI10" s="80"/>
      <c r="CJ10" s="134" t="s">
        <v>699</v>
      </c>
      <c r="CK10" s="162"/>
      <c r="CL10" s="74"/>
      <c r="CM10" s="74"/>
      <c r="CN10" s="80"/>
      <c r="CO10" s="134" t="s">
        <v>699</v>
      </c>
      <c r="CP10" s="162"/>
      <c r="CQ10" s="74"/>
      <c r="CR10" s="74"/>
      <c r="CS10" s="80"/>
      <c r="CT10" s="134" t="s">
        <v>699</v>
      </c>
      <c r="CU10" s="162"/>
      <c r="CV10" s="74"/>
      <c r="CW10" s="74"/>
      <c r="CX10" s="80"/>
      <c r="CY10" s="134" t="s">
        <v>699</v>
      </c>
      <c r="CZ10" s="162"/>
      <c r="DA10" s="74"/>
      <c r="DB10" s="74"/>
      <c r="DC10" s="80"/>
      <c r="DD10" s="134" t="s">
        <v>699</v>
      </c>
      <c r="DE10" s="162"/>
      <c r="DF10" s="74"/>
      <c r="DG10" s="74"/>
      <c r="DH10" s="80"/>
      <c r="DI10" s="134" t="s">
        <v>699</v>
      </c>
      <c r="DJ10" s="162"/>
      <c r="DK10" s="74"/>
      <c r="DL10" s="74"/>
      <c r="DM10" s="80"/>
      <c r="DN10" s="134" t="s">
        <v>699</v>
      </c>
      <c r="DO10" s="162"/>
      <c r="DP10" s="74"/>
      <c r="DQ10" s="74"/>
      <c r="DR10" s="80"/>
      <c r="DS10" s="134" t="s">
        <v>699</v>
      </c>
      <c r="DT10" s="162"/>
      <c r="DU10" s="74"/>
      <c r="DV10" s="74"/>
      <c r="DW10" s="80"/>
      <c r="DX10" s="134" t="s">
        <v>699</v>
      </c>
      <c r="DY10" s="162"/>
      <c r="DZ10" s="74"/>
      <c r="EA10" s="74"/>
      <c r="EB10" s="80"/>
      <c r="EC10" s="134" t="s">
        <v>699</v>
      </c>
      <c r="ED10" s="162"/>
      <c r="EE10" s="74"/>
      <c r="EF10" s="74"/>
      <c r="EG10" s="80"/>
      <c r="EH10" s="134" t="s">
        <v>699</v>
      </c>
      <c r="EI10" s="162"/>
      <c r="EJ10" s="74"/>
      <c r="EK10" s="74"/>
      <c r="EL10" s="80"/>
      <c r="EM10" s="134" t="s">
        <v>699</v>
      </c>
      <c r="EN10" s="162"/>
      <c r="EO10" s="74"/>
      <c r="EP10" s="74"/>
      <c r="EQ10" s="80"/>
      <c r="ER10" s="134" t="s">
        <v>699</v>
      </c>
      <c r="ES10" s="162"/>
      <c r="ET10" s="74"/>
      <c r="EU10" s="74"/>
      <c r="EV10" s="80"/>
      <c r="EW10" s="134" t="s">
        <v>699</v>
      </c>
      <c r="EX10" s="162"/>
      <c r="EY10" s="74"/>
      <c r="EZ10" s="74"/>
      <c r="FA10" s="80"/>
    </row>
    <row r="11" spans="1:158" ht="21">
      <c r="A11" s="226"/>
      <c r="B11" s="227"/>
      <c r="C11" s="132" t="s">
        <v>702</v>
      </c>
      <c r="D11" s="77"/>
      <c r="E11" s="74"/>
      <c r="F11" s="74"/>
      <c r="G11" s="80"/>
      <c r="H11" s="132" t="s">
        <v>702</v>
      </c>
      <c r="I11" s="77"/>
      <c r="J11" s="74"/>
      <c r="K11" s="74"/>
      <c r="L11" s="80"/>
      <c r="M11" s="132" t="s">
        <v>702</v>
      </c>
      <c r="N11" s="77"/>
      <c r="O11" s="74"/>
      <c r="P11" s="74"/>
      <c r="Q11" s="80"/>
      <c r="R11" s="132" t="s">
        <v>702</v>
      </c>
      <c r="S11" s="77"/>
      <c r="T11" s="74"/>
      <c r="U11" s="74"/>
      <c r="V11" s="80"/>
      <c r="W11" s="132" t="s">
        <v>702</v>
      </c>
      <c r="X11" s="77"/>
      <c r="Y11" s="74"/>
      <c r="Z11" s="74"/>
      <c r="AA11" s="80"/>
      <c r="AB11" s="132" t="s">
        <v>702</v>
      </c>
      <c r="AC11" s="77"/>
      <c r="AD11" s="74"/>
      <c r="AE11" s="74"/>
      <c r="AF11" s="80"/>
      <c r="AG11" s="132" t="s">
        <v>702</v>
      </c>
      <c r="AH11" s="77"/>
      <c r="AI11" s="74"/>
      <c r="AJ11" s="74"/>
      <c r="AK11" s="80"/>
      <c r="AL11" s="132" t="s">
        <v>702</v>
      </c>
      <c r="AM11" s="77"/>
      <c r="AN11" s="74"/>
      <c r="AO11" s="74"/>
      <c r="AP11" s="80"/>
      <c r="AQ11" s="132" t="s">
        <v>702</v>
      </c>
      <c r="AR11" s="77"/>
      <c r="AS11" s="74"/>
      <c r="AT11" s="74"/>
      <c r="AU11" s="80"/>
      <c r="AV11" s="132" t="s">
        <v>702</v>
      </c>
      <c r="AW11" s="77"/>
      <c r="AX11" s="74"/>
      <c r="AY11" s="74"/>
      <c r="AZ11" s="80"/>
      <c r="BA11" s="132" t="s">
        <v>702</v>
      </c>
      <c r="BB11" s="77"/>
      <c r="BC11" s="74"/>
      <c r="BD11" s="74"/>
      <c r="BE11" s="80"/>
      <c r="BF11" s="132" t="s">
        <v>702</v>
      </c>
      <c r="BG11" s="77"/>
      <c r="BH11" s="74"/>
      <c r="BI11" s="74"/>
      <c r="BJ11" s="80"/>
      <c r="BK11" s="132" t="s">
        <v>702</v>
      </c>
      <c r="BL11" s="77"/>
      <c r="BM11" s="74"/>
      <c r="BN11" s="74"/>
      <c r="BO11" s="80"/>
      <c r="BP11" s="132" t="s">
        <v>702</v>
      </c>
      <c r="BQ11" s="77"/>
      <c r="BR11" s="74"/>
      <c r="BS11" s="74"/>
      <c r="BT11" s="80"/>
      <c r="BU11" s="132" t="s">
        <v>702</v>
      </c>
      <c r="BV11" s="77"/>
      <c r="BW11" s="74"/>
      <c r="BX11" s="74"/>
      <c r="BY11" s="80"/>
      <c r="BZ11" s="132" t="s">
        <v>702</v>
      </c>
      <c r="CA11" s="77"/>
      <c r="CB11" s="74"/>
      <c r="CC11" s="74"/>
      <c r="CD11" s="80"/>
      <c r="CE11" s="132" t="s">
        <v>702</v>
      </c>
      <c r="CF11" s="77"/>
      <c r="CG11" s="74"/>
      <c r="CH11" s="74"/>
      <c r="CI11" s="80"/>
      <c r="CJ11" s="132" t="s">
        <v>702</v>
      </c>
      <c r="CK11" s="77"/>
      <c r="CL11" s="74"/>
      <c r="CM11" s="74"/>
      <c r="CN11" s="80"/>
      <c r="CO11" s="132" t="s">
        <v>702</v>
      </c>
      <c r="CP11" s="77"/>
      <c r="CQ11" s="74"/>
      <c r="CR11" s="74"/>
      <c r="CS11" s="80"/>
      <c r="CT11" s="132" t="s">
        <v>702</v>
      </c>
      <c r="CU11" s="77"/>
      <c r="CV11" s="74"/>
      <c r="CW11" s="74"/>
      <c r="CX11" s="80"/>
      <c r="CY11" s="132" t="s">
        <v>702</v>
      </c>
      <c r="CZ11" s="77"/>
      <c r="DA11" s="74"/>
      <c r="DB11" s="74"/>
      <c r="DC11" s="80"/>
      <c r="DD11" s="132" t="s">
        <v>702</v>
      </c>
      <c r="DE11" s="77"/>
      <c r="DF11" s="74"/>
      <c r="DG11" s="74"/>
      <c r="DH11" s="80"/>
      <c r="DI11" s="132" t="s">
        <v>702</v>
      </c>
      <c r="DJ11" s="77"/>
      <c r="DK11" s="74"/>
      <c r="DL11" s="74"/>
      <c r="DM11" s="80"/>
      <c r="DN11" s="132" t="s">
        <v>702</v>
      </c>
      <c r="DO11" s="77"/>
      <c r="DP11" s="74"/>
      <c r="DQ11" s="74"/>
      <c r="DR11" s="80"/>
      <c r="DS11" s="132" t="s">
        <v>702</v>
      </c>
      <c r="DT11" s="77"/>
      <c r="DU11" s="74"/>
      <c r="DV11" s="74"/>
      <c r="DW11" s="80"/>
      <c r="DX11" s="132" t="s">
        <v>702</v>
      </c>
      <c r="DY11" s="77"/>
      <c r="DZ11" s="74"/>
      <c r="EA11" s="74"/>
      <c r="EB11" s="80"/>
      <c r="EC11" s="132" t="s">
        <v>702</v>
      </c>
      <c r="ED11" s="77"/>
      <c r="EE11" s="74"/>
      <c r="EF11" s="74"/>
      <c r="EG11" s="80"/>
      <c r="EH11" s="132" t="s">
        <v>702</v>
      </c>
      <c r="EI11" s="77"/>
      <c r="EJ11" s="74"/>
      <c r="EK11" s="74"/>
      <c r="EL11" s="80"/>
      <c r="EM11" s="132" t="s">
        <v>702</v>
      </c>
      <c r="EN11" s="77"/>
      <c r="EO11" s="74"/>
      <c r="EP11" s="74"/>
      <c r="EQ11" s="80"/>
      <c r="ER11" s="132" t="s">
        <v>702</v>
      </c>
      <c r="ES11" s="77"/>
      <c r="ET11" s="74"/>
      <c r="EU11" s="74"/>
      <c r="EV11" s="80"/>
      <c r="EW11" s="132" t="s">
        <v>702</v>
      </c>
      <c r="EX11" s="77"/>
      <c r="EY11" s="74"/>
      <c r="EZ11" s="74"/>
      <c r="FA11" s="80"/>
    </row>
    <row r="12" spans="1:158" ht="21">
      <c r="A12" s="230"/>
      <c r="B12" s="440" t="s">
        <v>729</v>
      </c>
      <c r="C12" s="143"/>
      <c r="D12" s="387"/>
      <c r="E12" s="93"/>
      <c r="F12" s="93"/>
      <c r="G12" s="86"/>
      <c r="H12" s="143"/>
      <c r="I12" s="387"/>
      <c r="J12" s="93"/>
      <c r="K12" s="93"/>
      <c r="L12" s="86"/>
      <c r="M12" s="143"/>
      <c r="N12" s="387"/>
      <c r="O12" s="93"/>
      <c r="P12" s="93"/>
      <c r="Q12" s="86"/>
      <c r="R12" s="143"/>
      <c r="S12" s="387"/>
      <c r="T12" s="93"/>
      <c r="U12" s="93"/>
      <c r="V12" s="86"/>
      <c r="W12" s="143"/>
      <c r="X12" s="387"/>
      <c r="Y12" s="93"/>
      <c r="Z12" s="93"/>
      <c r="AA12" s="86"/>
      <c r="AB12" s="143"/>
      <c r="AC12" s="387"/>
      <c r="AD12" s="93"/>
      <c r="AE12" s="93"/>
      <c r="AF12" s="86"/>
      <c r="AG12" s="143"/>
      <c r="AH12" s="387"/>
      <c r="AI12" s="93"/>
      <c r="AJ12" s="93"/>
      <c r="AK12" s="86"/>
      <c r="AL12" s="143"/>
      <c r="AM12" s="387"/>
      <c r="AN12" s="93"/>
      <c r="AO12" s="93"/>
      <c r="AP12" s="86"/>
      <c r="AQ12" s="143"/>
      <c r="AR12" s="387"/>
      <c r="AS12" s="93"/>
      <c r="AT12" s="93"/>
      <c r="AU12" s="86"/>
      <c r="AV12" s="143"/>
      <c r="AW12" s="387"/>
      <c r="AX12" s="93"/>
      <c r="AY12" s="93"/>
      <c r="AZ12" s="86"/>
      <c r="BA12" s="143"/>
      <c r="BB12" s="387"/>
      <c r="BC12" s="93"/>
      <c r="BD12" s="93"/>
      <c r="BE12" s="86"/>
      <c r="BF12" s="143"/>
      <c r="BG12" s="387"/>
      <c r="BH12" s="93"/>
      <c r="BI12" s="93"/>
      <c r="BJ12" s="86"/>
      <c r="BK12" s="143"/>
      <c r="BL12" s="387"/>
      <c r="BM12" s="93"/>
      <c r="BN12" s="93"/>
      <c r="BO12" s="86"/>
      <c r="BP12" s="143"/>
      <c r="BQ12" s="387"/>
      <c r="BR12" s="93"/>
      <c r="BS12" s="93"/>
      <c r="BT12" s="86"/>
      <c r="BU12" s="143"/>
      <c r="BV12" s="387"/>
      <c r="BW12" s="93"/>
      <c r="BX12" s="93"/>
      <c r="BY12" s="86"/>
      <c r="BZ12" s="143"/>
      <c r="CA12" s="387"/>
      <c r="CB12" s="93"/>
      <c r="CC12" s="93"/>
      <c r="CD12" s="86"/>
      <c r="CE12" s="143"/>
      <c r="CF12" s="387"/>
      <c r="CG12" s="93"/>
      <c r="CH12" s="93"/>
      <c r="CI12" s="86"/>
      <c r="CJ12" s="143"/>
      <c r="CK12" s="387"/>
      <c r="CL12" s="93"/>
      <c r="CM12" s="93"/>
      <c r="CN12" s="86"/>
      <c r="CO12" s="143"/>
      <c r="CP12" s="387"/>
      <c r="CQ12" s="93"/>
      <c r="CR12" s="93"/>
      <c r="CS12" s="86"/>
      <c r="CT12" s="143"/>
      <c r="CU12" s="387"/>
      <c r="CV12" s="93"/>
      <c r="CW12" s="93"/>
      <c r="CX12" s="86"/>
      <c r="CY12" s="143"/>
      <c r="CZ12" s="387"/>
      <c r="DA12" s="93"/>
      <c r="DB12" s="93"/>
      <c r="DC12" s="86"/>
      <c r="DD12" s="143"/>
      <c r="DE12" s="387"/>
      <c r="DF12" s="93"/>
      <c r="DG12" s="93"/>
      <c r="DH12" s="86"/>
      <c r="DI12" s="143"/>
      <c r="DJ12" s="387"/>
      <c r="DK12" s="93"/>
      <c r="DL12" s="93"/>
      <c r="DM12" s="86"/>
      <c r="DN12" s="143"/>
      <c r="DO12" s="387"/>
      <c r="DP12" s="93"/>
      <c r="DQ12" s="93"/>
      <c r="DR12" s="86"/>
      <c r="DS12" s="143"/>
      <c r="DT12" s="387"/>
      <c r="DU12" s="93"/>
      <c r="DV12" s="93"/>
      <c r="DW12" s="86"/>
      <c r="DX12" s="143"/>
      <c r="DY12" s="387"/>
      <c r="DZ12" s="93"/>
      <c r="EA12" s="93"/>
      <c r="EB12" s="86"/>
      <c r="EC12" s="143"/>
      <c r="ED12" s="387"/>
      <c r="EE12" s="93"/>
      <c r="EF12" s="93"/>
      <c r="EG12" s="86"/>
      <c r="EH12" s="143"/>
      <c r="EI12" s="387"/>
      <c r="EJ12" s="93"/>
      <c r="EK12" s="93"/>
      <c r="EL12" s="86"/>
      <c r="EM12" s="143"/>
      <c r="EN12" s="387"/>
      <c r="EO12" s="93"/>
      <c r="EP12" s="93"/>
      <c r="EQ12" s="86"/>
      <c r="ER12" s="143"/>
      <c r="ES12" s="387"/>
      <c r="ET12" s="93"/>
      <c r="EU12" s="93"/>
      <c r="EV12" s="86"/>
      <c r="EW12" s="143"/>
      <c r="EX12" s="387"/>
      <c r="EY12" s="93"/>
      <c r="EZ12" s="93"/>
      <c r="FA12" s="86"/>
    </row>
    <row r="13" spans="1:158" ht="21.75" thickBot="1">
      <c r="A13" s="261"/>
      <c r="B13" s="157" t="s">
        <v>730</v>
      </c>
      <c r="C13" s="84"/>
      <c r="D13" s="106"/>
      <c r="E13" s="81"/>
      <c r="F13" s="81"/>
      <c r="G13" s="84"/>
      <c r="H13" s="84"/>
      <c r="I13" s="106"/>
      <c r="J13" s="81"/>
      <c r="K13" s="81"/>
      <c r="L13" s="84"/>
      <c r="M13" s="84"/>
      <c r="N13" s="106"/>
      <c r="O13" s="81"/>
      <c r="P13" s="81"/>
      <c r="Q13" s="84"/>
      <c r="R13" s="84"/>
      <c r="S13" s="106"/>
      <c r="T13" s="81"/>
      <c r="U13" s="81"/>
      <c r="V13" s="84"/>
      <c r="W13" s="84"/>
      <c r="X13" s="106"/>
      <c r="Y13" s="81"/>
      <c r="Z13" s="81"/>
      <c r="AA13" s="84"/>
      <c r="AB13" s="84"/>
      <c r="AC13" s="106"/>
      <c r="AD13" s="81"/>
      <c r="AE13" s="81"/>
      <c r="AF13" s="84"/>
      <c r="AG13" s="84"/>
      <c r="AH13" s="106"/>
      <c r="AI13" s="81"/>
      <c r="AJ13" s="81"/>
      <c r="AK13" s="84"/>
      <c r="AL13" s="84"/>
      <c r="AM13" s="106"/>
      <c r="AN13" s="81"/>
      <c r="AO13" s="81"/>
      <c r="AP13" s="84"/>
      <c r="AQ13" s="84"/>
      <c r="AR13" s="106"/>
      <c r="AS13" s="81"/>
      <c r="AT13" s="81"/>
      <c r="AU13" s="84"/>
      <c r="AV13" s="84"/>
      <c r="AW13" s="106"/>
      <c r="AX13" s="81"/>
      <c r="AY13" s="81"/>
      <c r="AZ13" s="84"/>
      <c r="BA13" s="84"/>
      <c r="BB13" s="106"/>
      <c r="BC13" s="81"/>
      <c r="BD13" s="81"/>
      <c r="BE13" s="84"/>
      <c r="BF13" s="84"/>
      <c r="BG13" s="106"/>
      <c r="BH13" s="81"/>
      <c r="BI13" s="81"/>
      <c r="BJ13" s="84"/>
      <c r="BK13" s="84"/>
      <c r="BL13" s="106"/>
      <c r="BM13" s="81"/>
      <c r="BN13" s="81"/>
      <c r="BO13" s="84"/>
      <c r="BP13" s="84"/>
      <c r="BQ13" s="106"/>
      <c r="BR13" s="81"/>
      <c r="BS13" s="81"/>
      <c r="BT13" s="84"/>
      <c r="BU13" s="84"/>
      <c r="BV13" s="106"/>
      <c r="BW13" s="81"/>
      <c r="BX13" s="81"/>
      <c r="BY13" s="84"/>
      <c r="BZ13" s="84"/>
      <c r="CA13" s="106"/>
      <c r="CB13" s="81"/>
      <c r="CC13" s="81"/>
      <c r="CD13" s="84"/>
      <c r="CE13" s="84"/>
      <c r="CF13" s="106"/>
      <c r="CG13" s="81"/>
      <c r="CH13" s="81"/>
      <c r="CI13" s="84"/>
      <c r="CJ13" s="84"/>
      <c r="CK13" s="106"/>
      <c r="CL13" s="81"/>
      <c r="CM13" s="81"/>
      <c r="CN13" s="84"/>
      <c r="CO13" s="84"/>
      <c r="CP13" s="106"/>
      <c r="CQ13" s="81"/>
      <c r="CR13" s="81"/>
      <c r="CS13" s="84"/>
      <c r="CT13" s="84"/>
      <c r="CU13" s="106"/>
      <c r="CV13" s="81"/>
      <c r="CW13" s="81"/>
      <c r="CX13" s="84"/>
      <c r="CY13" s="84"/>
      <c r="CZ13" s="106"/>
      <c r="DA13" s="81"/>
      <c r="DB13" s="81"/>
      <c r="DC13" s="84"/>
      <c r="DD13" s="84"/>
      <c r="DE13" s="106"/>
      <c r="DF13" s="81"/>
      <c r="DG13" s="81"/>
      <c r="DH13" s="84"/>
      <c r="DI13" s="84"/>
      <c r="DJ13" s="106"/>
      <c r="DK13" s="81"/>
      <c r="DL13" s="81"/>
      <c r="DM13" s="84"/>
      <c r="DN13" s="84"/>
      <c r="DO13" s="106"/>
      <c r="DP13" s="81"/>
      <c r="DQ13" s="81"/>
      <c r="DR13" s="84"/>
      <c r="DS13" s="84"/>
      <c r="DT13" s="106"/>
      <c r="DU13" s="81"/>
      <c r="DV13" s="81"/>
      <c r="DW13" s="84"/>
      <c r="DX13" s="84"/>
      <c r="DY13" s="106"/>
      <c r="DZ13" s="81"/>
      <c r="EA13" s="81"/>
      <c r="EB13" s="84"/>
      <c r="EC13" s="84"/>
      <c r="ED13" s="106"/>
      <c r="EE13" s="81"/>
      <c r="EF13" s="81"/>
      <c r="EG13" s="84"/>
      <c r="EH13" s="84"/>
      <c r="EI13" s="106"/>
      <c r="EJ13" s="81"/>
      <c r="EK13" s="81"/>
      <c r="EL13" s="84"/>
      <c r="EM13" s="84"/>
      <c r="EN13" s="106"/>
      <c r="EO13" s="81"/>
      <c r="EP13" s="81"/>
      <c r="EQ13" s="84"/>
      <c r="ER13" s="84"/>
      <c r="ES13" s="106"/>
      <c r="ET13" s="81"/>
      <c r="EU13" s="81"/>
      <c r="EV13" s="84"/>
      <c r="EW13" s="84"/>
      <c r="EX13" s="106"/>
      <c r="EY13" s="81"/>
      <c r="EZ13" s="81"/>
      <c r="FA13" s="84"/>
    </row>
    <row r="14" spans="1:158" ht="21">
      <c r="A14" s="259">
        <v>2</v>
      </c>
      <c r="B14" s="271" t="s">
        <v>703</v>
      </c>
      <c r="C14" s="134" t="s">
        <v>699</v>
      </c>
      <c r="D14" s="162"/>
      <c r="E14" s="74"/>
      <c r="F14" s="74"/>
      <c r="G14" s="80"/>
      <c r="H14" s="134" t="s">
        <v>699</v>
      </c>
      <c r="I14" s="162"/>
      <c r="J14" s="74"/>
      <c r="K14" s="74"/>
      <c r="L14" s="80"/>
      <c r="M14" s="134" t="s">
        <v>699</v>
      </c>
      <c r="N14" s="162"/>
      <c r="O14" s="74"/>
      <c r="P14" s="74"/>
      <c r="Q14" s="80"/>
      <c r="R14" s="134" t="s">
        <v>699</v>
      </c>
      <c r="S14" s="162"/>
      <c r="T14" s="74"/>
      <c r="U14" s="74"/>
      <c r="V14" s="80"/>
      <c r="W14" s="134" t="s">
        <v>699</v>
      </c>
      <c r="X14" s="162"/>
      <c r="Y14" s="74"/>
      <c r="Z14" s="74"/>
      <c r="AA14" s="80"/>
      <c r="AB14" s="134" t="s">
        <v>699</v>
      </c>
      <c r="AC14" s="162"/>
      <c r="AD14" s="74"/>
      <c r="AE14" s="74"/>
      <c r="AF14" s="80"/>
      <c r="AG14" s="134" t="s">
        <v>699</v>
      </c>
      <c r="AH14" s="162"/>
      <c r="AI14" s="74"/>
      <c r="AJ14" s="74"/>
      <c r="AK14" s="80"/>
      <c r="AL14" s="134" t="s">
        <v>699</v>
      </c>
      <c r="AM14" s="162"/>
      <c r="AN14" s="74"/>
      <c r="AO14" s="74"/>
      <c r="AP14" s="80"/>
      <c r="AQ14" s="134" t="s">
        <v>699</v>
      </c>
      <c r="AR14" s="162"/>
      <c r="AS14" s="74"/>
      <c r="AT14" s="74"/>
      <c r="AU14" s="80"/>
      <c r="AV14" s="134" t="s">
        <v>699</v>
      </c>
      <c r="AW14" s="162"/>
      <c r="AX14" s="74"/>
      <c r="AY14" s="74"/>
      <c r="AZ14" s="80"/>
      <c r="BA14" s="134" t="s">
        <v>699</v>
      </c>
      <c r="BB14" s="162"/>
      <c r="BC14" s="74"/>
      <c r="BD14" s="74"/>
      <c r="BE14" s="80"/>
      <c r="BF14" s="134" t="s">
        <v>699</v>
      </c>
      <c r="BG14" s="162"/>
      <c r="BH14" s="74"/>
      <c r="BI14" s="74"/>
      <c r="BJ14" s="80"/>
      <c r="BK14" s="134" t="s">
        <v>699</v>
      </c>
      <c r="BL14" s="162"/>
      <c r="BM14" s="74"/>
      <c r="BN14" s="74"/>
      <c r="BO14" s="80"/>
      <c r="BP14" s="134" t="s">
        <v>699</v>
      </c>
      <c r="BQ14" s="162"/>
      <c r="BR14" s="74"/>
      <c r="BS14" s="74"/>
      <c r="BT14" s="80"/>
      <c r="BU14" s="134" t="s">
        <v>699</v>
      </c>
      <c r="BV14" s="162"/>
      <c r="BW14" s="74"/>
      <c r="BX14" s="74"/>
      <c r="BY14" s="80"/>
      <c r="BZ14" s="134" t="s">
        <v>699</v>
      </c>
      <c r="CA14" s="162"/>
      <c r="CB14" s="74"/>
      <c r="CC14" s="74"/>
      <c r="CD14" s="80"/>
      <c r="CE14" s="134" t="s">
        <v>699</v>
      </c>
      <c r="CF14" s="162"/>
      <c r="CG14" s="74"/>
      <c r="CH14" s="74"/>
      <c r="CI14" s="80"/>
      <c r="CJ14" s="134" t="s">
        <v>699</v>
      </c>
      <c r="CK14" s="162"/>
      <c r="CL14" s="74"/>
      <c r="CM14" s="74"/>
      <c r="CN14" s="80"/>
      <c r="CO14" s="134" t="s">
        <v>699</v>
      </c>
      <c r="CP14" s="162"/>
      <c r="CQ14" s="74"/>
      <c r="CR14" s="74"/>
      <c r="CS14" s="80"/>
      <c r="CT14" s="134" t="s">
        <v>699</v>
      </c>
      <c r="CU14" s="162"/>
      <c r="CV14" s="74"/>
      <c r="CW14" s="74"/>
      <c r="CX14" s="80"/>
      <c r="CY14" s="134" t="s">
        <v>699</v>
      </c>
      <c r="CZ14" s="162"/>
      <c r="DA14" s="74"/>
      <c r="DB14" s="74"/>
      <c r="DC14" s="80"/>
      <c r="DD14" s="134" t="s">
        <v>699</v>
      </c>
      <c r="DE14" s="162"/>
      <c r="DF14" s="74"/>
      <c r="DG14" s="74"/>
      <c r="DH14" s="80"/>
      <c r="DI14" s="134" t="s">
        <v>699</v>
      </c>
      <c r="DJ14" s="162"/>
      <c r="DK14" s="74"/>
      <c r="DL14" s="74"/>
      <c r="DM14" s="80"/>
      <c r="DN14" s="134" t="s">
        <v>699</v>
      </c>
      <c r="DO14" s="162"/>
      <c r="DP14" s="74"/>
      <c r="DQ14" s="74"/>
      <c r="DR14" s="80"/>
      <c r="DS14" s="134" t="s">
        <v>699</v>
      </c>
      <c r="DT14" s="162"/>
      <c r="DU14" s="74"/>
      <c r="DV14" s="74"/>
      <c r="DW14" s="80"/>
      <c r="DX14" s="134" t="s">
        <v>699</v>
      </c>
      <c r="DY14" s="162"/>
      <c r="DZ14" s="74"/>
      <c r="EA14" s="74"/>
      <c r="EB14" s="80"/>
      <c r="EC14" s="134" t="s">
        <v>699</v>
      </c>
      <c r="ED14" s="162"/>
      <c r="EE14" s="74"/>
      <c r="EF14" s="74"/>
      <c r="EG14" s="80"/>
      <c r="EH14" s="134" t="s">
        <v>699</v>
      </c>
      <c r="EI14" s="162"/>
      <c r="EJ14" s="74"/>
      <c r="EK14" s="74"/>
      <c r="EL14" s="80"/>
      <c r="EM14" s="134" t="s">
        <v>699</v>
      </c>
      <c r="EN14" s="162"/>
      <c r="EO14" s="74"/>
      <c r="EP14" s="74"/>
      <c r="EQ14" s="80"/>
      <c r="ER14" s="134" t="s">
        <v>699</v>
      </c>
      <c r="ES14" s="162"/>
      <c r="ET14" s="74"/>
      <c r="EU14" s="74"/>
      <c r="EV14" s="80"/>
      <c r="EW14" s="134" t="s">
        <v>699</v>
      </c>
      <c r="EX14" s="162"/>
      <c r="EY14" s="74"/>
      <c r="EZ14" s="74"/>
      <c r="FA14" s="80"/>
    </row>
    <row r="15" spans="1:158" ht="21">
      <c r="A15" s="226"/>
      <c r="B15" s="226"/>
      <c r="C15" s="132" t="s">
        <v>702</v>
      </c>
      <c r="D15" s="77"/>
      <c r="E15" s="74"/>
      <c r="F15" s="74"/>
      <c r="G15" s="80"/>
      <c r="H15" s="132" t="s">
        <v>702</v>
      </c>
      <c r="I15" s="77"/>
      <c r="J15" s="74"/>
      <c r="K15" s="74"/>
      <c r="L15" s="80"/>
      <c r="M15" s="132" t="s">
        <v>702</v>
      </c>
      <c r="N15" s="77"/>
      <c r="O15" s="74"/>
      <c r="P15" s="74"/>
      <c r="Q15" s="80"/>
      <c r="R15" s="132" t="s">
        <v>702</v>
      </c>
      <c r="S15" s="77"/>
      <c r="T15" s="74"/>
      <c r="U15" s="74"/>
      <c r="V15" s="80"/>
      <c r="W15" s="132" t="s">
        <v>702</v>
      </c>
      <c r="X15" s="77"/>
      <c r="Y15" s="74"/>
      <c r="Z15" s="74"/>
      <c r="AA15" s="80"/>
      <c r="AB15" s="132" t="s">
        <v>702</v>
      </c>
      <c r="AC15" s="77"/>
      <c r="AD15" s="74"/>
      <c r="AE15" s="74"/>
      <c r="AF15" s="80"/>
      <c r="AG15" s="132" t="s">
        <v>702</v>
      </c>
      <c r="AH15" s="77"/>
      <c r="AI15" s="74"/>
      <c r="AJ15" s="74"/>
      <c r="AK15" s="80"/>
      <c r="AL15" s="132" t="s">
        <v>702</v>
      </c>
      <c r="AM15" s="77"/>
      <c r="AN15" s="74"/>
      <c r="AO15" s="74"/>
      <c r="AP15" s="80"/>
      <c r="AQ15" s="132" t="s">
        <v>702</v>
      </c>
      <c r="AR15" s="77"/>
      <c r="AS15" s="74"/>
      <c r="AT15" s="74"/>
      <c r="AU15" s="80"/>
      <c r="AV15" s="132" t="s">
        <v>702</v>
      </c>
      <c r="AW15" s="77"/>
      <c r="AX15" s="74"/>
      <c r="AY15" s="74"/>
      <c r="AZ15" s="80"/>
      <c r="BA15" s="132" t="s">
        <v>702</v>
      </c>
      <c r="BB15" s="77"/>
      <c r="BC15" s="74"/>
      <c r="BD15" s="74"/>
      <c r="BE15" s="80"/>
      <c r="BF15" s="132" t="s">
        <v>702</v>
      </c>
      <c r="BG15" s="77"/>
      <c r="BH15" s="74"/>
      <c r="BI15" s="74"/>
      <c r="BJ15" s="80"/>
      <c r="BK15" s="132" t="s">
        <v>702</v>
      </c>
      <c r="BL15" s="77"/>
      <c r="BM15" s="74"/>
      <c r="BN15" s="74"/>
      <c r="BO15" s="80"/>
      <c r="BP15" s="132" t="s">
        <v>702</v>
      </c>
      <c r="BQ15" s="77"/>
      <c r="BR15" s="74"/>
      <c r="BS15" s="74"/>
      <c r="BT15" s="80"/>
      <c r="BU15" s="132" t="s">
        <v>702</v>
      </c>
      <c r="BV15" s="77"/>
      <c r="BW15" s="74"/>
      <c r="BX15" s="74"/>
      <c r="BY15" s="80"/>
      <c r="BZ15" s="132" t="s">
        <v>702</v>
      </c>
      <c r="CA15" s="77"/>
      <c r="CB15" s="74"/>
      <c r="CC15" s="74"/>
      <c r="CD15" s="80"/>
      <c r="CE15" s="132" t="s">
        <v>702</v>
      </c>
      <c r="CF15" s="77"/>
      <c r="CG15" s="74"/>
      <c r="CH15" s="74"/>
      <c r="CI15" s="80"/>
      <c r="CJ15" s="132" t="s">
        <v>702</v>
      </c>
      <c r="CK15" s="77"/>
      <c r="CL15" s="74"/>
      <c r="CM15" s="74"/>
      <c r="CN15" s="80"/>
      <c r="CO15" s="132" t="s">
        <v>702</v>
      </c>
      <c r="CP15" s="77"/>
      <c r="CQ15" s="74"/>
      <c r="CR15" s="74"/>
      <c r="CS15" s="80"/>
      <c r="CT15" s="132" t="s">
        <v>702</v>
      </c>
      <c r="CU15" s="77"/>
      <c r="CV15" s="74"/>
      <c r="CW15" s="74"/>
      <c r="CX15" s="80"/>
      <c r="CY15" s="132" t="s">
        <v>702</v>
      </c>
      <c r="CZ15" s="77"/>
      <c r="DA15" s="74"/>
      <c r="DB15" s="74"/>
      <c r="DC15" s="80"/>
      <c r="DD15" s="132" t="s">
        <v>702</v>
      </c>
      <c r="DE15" s="77"/>
      <c r="DF15" s="74"/>
      <c r="DG15" s="74"/>
      <c r="DH15" s="80"/>
      <c r="DI15" s="132" t="s">
        <v>702</v>
      </c>
      <c r="DJ15" s="77"/>
      <c r="DK15" s="74"/>
      <c r="DL15" s="74"/>
      <c r="DM15" s="80"/>
      <c r="DN15" s="132" t="s">
        <v>702</v>
      </c>
      <c r="DO15" s="77"/>
      <c r="DP15" s="74"/>
      <c r="DQ15" s="74"/>
      <c r="DR15" s="80"/>
      <c r="DS15" s="132" t="s">
        <v>702</v>
      </c>
      <c r="DT15" s="77"/>
      <c r="DU15" s="74"/>
      <c r="DV15" s="74"/>
      <c r="DW15" s="80"/>
      <c r="DX15" s="132" t="s">
        <v>702</v>
      </c>
      <c r="DY15" s="77"/>
      <c r="DZ15" s="74"/>
      <c r="EA15" s="74"/>
      <c r="EB15" s="80"/>
      <c r="EC15" s="132" t="s">
        <v>702</v>
      </c>
      <c r="ED15" s="77"/>
      <c r="EE15" s="74"/>
      <c r="EF15" s="74"/>
      <c r="EG15" s="80"/>
      <c r="EH15" s="132" t="s">
        <v>702</v>
      </c>
      <c r="EI15" s="77"/>
      <c r="EJ15" s="74"/>
      <c r="EK15" s="74"/>
      <c r="EL15" s="80"/>
      <c r="EM15" s="132" t="s">
        <v>702</v>
      </c>
      <c r="EN15" s="77"/>
      <c r="EO15" s="74"/>
      <c r="EP15" s="74"/>
      <c r="EQ15" s="80"/>
      <c r="ER15" s="132" t="s">
        <v>702</v>
      </c>
      <c r="ES15" s="77"/>
      <c r="ET15" s="74"/>
      <c r="EU15" s="74"/>
      <c r="EV15" s="80"/>
      <c r="EW15" s="132" t="s">
        <v>702</v>
      </c>
      <c r="EX15" s="77"/>
      <c r="EY15" s="74"/>
      <c r="EZ15" s="74"/>
      <c r="FA15" s="80"/>
    </row>
    <row r="16" spans="1:158" ht="21">
      <c r="A16" s="230"/>
      <c r="B16" s="440" t="s">
        <v>729</v>
      </c>
      <c r="C16" s="143"/>
      <c r="D16" s="387"/>
      <c r="E16" s="93"/>
      <c r="F16" s="93"/>
      <c r="G16" s="86"/>
      <c r="H16" s="143"/>
      <c r="I16" s="387"/>
      <c r="J16" s="93"/>
      <c r="K16" s="93"/>
      <c r="L16" s="86"/>
      <c r="M16" s="143"/>
      <c r="N16" s="387"/>
      <c r="O16" s="93"/>
      <c r="P16" s="93"/>
      <c r="Q16" s="86"/>
      <c r="R16" s="143"/>
      <c r="S16" s="387"/>
      <c r="T16" s="93"/>
      <c r="U16" s="93"/>
      <c r="V16" s="86"/>
      <c r="W16" s="143"/>
      <c r="X16" s="387"/>
      <c r="Y16" s="93"/>
      <c r="Z16" s="93"/>
      <c r="AA16" s="86"/>
      <c r="AB16" s="143"/>
      <c r="AC16" s="387"/>
      <c r="AD16" s="93"/>
      <c r="AE16" s="93"/>
      <c r="AF16" s="86"/>
      <c r="AG16" s="143"/>
      <c r="AH16" s="387"/>
      <c r="AI16" s="93"/>
      <c r="AJ16" s="93"/>
      <c r="AK16" s="86"/>
      <c r="AL16" s="143"/>
      <c r="AM16" s="387"/>
      <c r="AN16" s="93"/>
      <c r="AO16" s="93"/>
      <c r="AP16" s="86"/>
      <c r="AQ16" s="143"/>
      <c r="AR16" s="387"/>
      <c r="AS16" s="93"/>
      <c r="AT16" s="93"/>
      <c r="AU16" s="86"/>
      <c r="AV16" s="143"/>
      <c r="AW16" s="387"/>
      <c r="AX16" s="93"/>
      <c r="AY16" s="93"/>
      <c r="AZ16" s="86"/>
      <c r="BA16" s="143"/>
      <c r="BB16" s="387"/>
      <c r="BC16" s="93"/>
      <c r="BD16" s="93"/>
      <c r="BE16" s="86"/>
      <c r="BF16" s="143"/>
      <c r="BG16" s="387"/>
      <c r="BH16" s="93"/>
      <c r="BI16" s="93"/>
      <c r="BJ16" s="86"/>
      <c r="BK16" s="143"/>
      <c r="BL16" s="387"/>
      <c r="BM16" s="93"/>
      <c r="BN16" s="93"/>
      <c r="BO16" s="86"/>
      <c r="BP16" s="143"/>
      <c r="BQ16" s="387"/>
      <c r="BR16" s="93"/>
      <c r="BS16" s="93"/>
      <c r="BT16" s="86"/>
      <c r="BU16" s="143"/>
      <c r="BV16" s="387"/>
      <c r="BW16" s="93"/>
      <c r="BX16" s="93"/>
      <c r="BY16" s="86"/>
      <c r="BZ16" s="143"/>
      <c r="CA16" s="387"/>
      <c r="CB16" s="93"/>
      <c r="CC16" s="93"/>
      <c r="CD16" s="86"/>
      <c r="CE16" s="143"/>
      <c r="CF16" s="387"/>
      <c r="CG16" s="93"/>
      <c r="CH16" s="93"/>
      <c r="CI16" s="86"/>
      <c r="CJ16" s="143"/>
      <c r="CK16" s="387"/>
      <c r="CL16" s="93"/>
      <c r="CM16" s="93"/>
      <c r="CN16" s="86"/>
      <c r="CO16" s="143"/>
      <c r="CP16" s="387"/>
      <c r="CQ16" s="93"/>
      <c r="CR16" s="93"/>
      <c r="CS16" s="86"/>
      <c r="CT16" s="143"/>
      <c r="CU16" s="387"/>
      <c r="CV16" s="93"/>
      <c r="CW16" s="93"/>
      <c r="CX16" s="86"/>
      <c r="CY16" s="143"/>
      <c r="CZ16" s="387"/>
      <c r="DA16" s="93"/>
      <c r="DB16" s="93"/>
      <c r="DC16" s="86"/>
      <c r="DD16" s="143"/>
      <c r="DE16" s="387"/>
      <c r="DF16" s="93"/>
      <c r="DG16" s="93"/>
      <c r="DH16" s="86"/>
      <c r="DI16" s="143"/>
      <c r="DJ16" s="387"/>
      <c r="DK16" s="93"/>
      <c r="DL16" s="93"/>
      <c r="DM16" s="86"/>
      <c r="DN16" s="143"/>
      <c r="DO16" s="387"/>
      <c r="DP16" s="93"/>
      <c r="DQ16" s="93"/>
      <c r="DR16" s="86"/>
      <c r="DS16" s="143"/>
      <c r="DT16" s="387"/>
      <c r="DU16" s="93"/>
      <c r="DV16" s="93"/>
      <c r="DW16" s="86"/>
      <c r="DX16" s="143"/>
      <c r="DY16" s="387"/>
      <c r="DZ16" s="93"/>
      <c r="EA16" s="93"/>
      <c r="EB16" s="86"/>
      <c r="EC16" s="143"/>
      <c r="ED16" s="387"/>
      <c r="EE16" s="93"/>
      <c r="EF16" s="93"/>
      <c r="EG16" s="86"/>
      <c r="EH16" s="143"/>
      <c r="EI16" s="387"/>
      <c r="EJ16" s="93"/>
      <c r="EK16" s="93"/>
      <c r="EL16" s="86"/>
      <c r="EM16" s="143"/>
      <c r="EN16" s="387"/>
      <c r="EO16" s="93"/>
      <c r="EP16" s="93"/>
      <c r="EQ16" s="86"/>
      <c r="ER16" s="143"/>
      <c r="ES16" s="387"/>
      <c r="ET16" s="93"/>
      <c r="EU16" s="93"/>
      <c r="EV16" s="86"/>
      <c r="EW16" s="143"/>
      <c r="EX16" s="387"/>
      <c r="EY16" s="93"/>
      <c r="EZ16" s="93"/>
      <c r="FA16" s="86"/>
    </row>
    <row r="17" spans="1:157" ht="21.75" thickBot="1">
      <c r="A17" s="261"/>
      <c r="B17" s="157" t="s">
        <v>730</v>
      </c>
      <c r="C17" s="84"/>
      <c r="D17" s="106"/>
      <c r="E17" s="81"/>
      <c r="F17" s="81"/>
      <c r="G17" s="84"/>
      <c r="H17" s="84"/>
      <c r="I17" s="106"/>
      <c r="J17" s="81"/>
      <c r="K17" s="81"/>
      <c r="L17" s="84"/>
      <c r="M17" s="84"/>
      <c r="N17" s="106"/>
      <c r="O17" s="81"/>
      <c r="P17" s="81"/>
      <c r="Q17" s="84"/>
      <c r="R17" s="84"/>
      <c r="S17" s="106"/>
      <c r="T17" s="81"/>
      <c r="U17" s="81"/>
      <c r="V17" s="84"/>
      <c r="W17" s="84"/>
      <c r="X17" s="106"/>
      <c r="Y17" s="81"/>
      <c r="Z17" s="81"/>
      <c r="AA17" s="84"/>
      <c r="AB17" s="84"/>
      <c r="AC17" s="106"/>
      <c r="AD17" s="81"/>
      <c r="AE17" s="81"/>
      <c r="AF17" s="84"/>
      <c r="AG17" s="84"/>
      <c r="AH17" s="106"/>
      <c r="AI17" s="81"/>
      <c r="AJ17" s="81"/>
      <c r="AK17" s="84"/>
      <c r="AL17" s="84"/>
      <c r="AM17" s="106"/>
      <c r="AN17" s="81"/>
      <c r="AO17" s="81"/>
      <c r="AP17" s="84"/>
      <c r="AQ17" s="84"/>
      <c r="AR17" s="106"/>
      <c r="AS17" s="81"/>
      <c r="AT17" s="81"/>
      <c r="AU17" s="84"/>
      <c r="AV17" s="84"/>
      <c r="AW17" s="106"/>
      <c r="AX17" s="81"/>
      <c r="AY17" s="81"/>
      <c r="AZ17" s="84"/>
      <c r="BA17" s="84"/>
      <c r="BB17" s="106"/>
      <c r="BC17" s="81"/>
      <c r="BD17" s="81"/>
      <c r="BE17" s="84"/>
      <c r="BF17" s="84"/>
      <c r="BG17" s="106"/>
      <c r="BH17" s="81"/>
      <c r="BI17" s="81"/>
      <c r="BJ17" s="84"/>
      <c r="BK17" s="84"/>
      <c r="BL17" s="106"/>
      <c r="BM17" s="81"/>
      <c r="BN17" s="81"/>
      <c r="BO17" s="84"/>
      <c r="BP17" s="84"/>
      <c r="BQ17" s="106"/>
      <c r="BR17" s="81"/>
      <c r="BS17" s="81"/>
      <c r="BT17" s="84"/>
      <c r="BU17" s="84"/>
      <c r="BV17" s="106"/>
      <c r="BW17" s="81"/>
      <c r="BX17" s="81"/>
      <c r="BY17" s="84"/>
      <c r="BZ17" s="84"/>
      <c r="CA17" s="106"/>
      <c r="CB17" s="81"/>
      <c r="CC17" s="81"/>
      <c r="CD17" s="84"/>
      <c r="CE17" s="84"/>
      <c r="CF17" s="106"/>
      <c r="CG17" s="81"/>
      <c r="CH17" s="81"/>
      <c r="CI17" s="84"/>
      <c r="CJ17" s="84"/>
      <c r="CK17" s="106"/>
      <c r="CL17" s="81"/>
      <c r="CM17" s="81"/>
      <c r="CN17" s="84"/>
      <c r="CO17" s="84"/>
      <c r="CP17" s="106"/>
      <c r="CQ17" s="81"/>
      <c r="CR17" s="81"/>
      <c r="CS17" s="84"/>
      <c r="CT17" s="84"/>
      <c r="CU17" s="106"/>
      <c r="CV17" s="81"/>
      <c r="CW17" s="81"/>
      <c r="CX17" s="84"/>
      <c r="CY17" s="84"/>
      <c r="CZ17" s="106"/>
      <c r="DA17" s="81"/>
      <c r="DB17" s="81"/>
      <c r="DC17" s="84"/>
      <c r="DD17" s="84"/>
      <c r="DE17" s="106"/>
      <c r="DF17" s="81"/>
      <c r="DG17" s="81"/>
      <c r="DH17" s="84"/>
      <c r="DI17" s="84"/>
      <c r="DJ17" s="106"/>
      <c r="DK17" s="81"/>
      <c r="DL17" s="81"/>
      <c r="DM17" s="84"/>
      <c r="DN17" s="84"/>
      <c r="DO17" s="106"/>
      <c r="DP17" s="81"/>
      <c r="DQ17" s="81"/>
      <c r="DR17" s="84"/>
      <c r="DS17" s="84"/>
      <c r="DT17" s="106"/>
      <c r="DU17" s="81"/>
      <c r="DV17" s="81"/>
      <c r="DW17" s="84"/>
      <c r="DX17" s="84"/>
      <c r="DY17" s="106"/>
      <c r="DZ17" s="81"/>
      <c r="EA17" s="81"/>
      <c r="EB17" s="84"/>
      <c r="EC17" s="84"/>
      <c r="ED17" s="106"/>
      <c r="EE17" s="81"/>
      <c r="EF17" s="81"/>
      <c r="EG17" s="84"/>
      <c r="EH17" s="84"/>
      <c r="EI17" s="106"/>
      <c r="EJ17" s="81"/>
      <c r="EK17" s="81"/>
      <c r="EL17" s="84"/>
      <c r="EM17" s="84"/>
      <c r="EN17" s="106"/>
      <c r="EO17" s="81"/>
      <c r="EP17" s="81"/>
      <c r="EQ17" s="84"/>
      <c r="ER17" s="84"/>
      <c r="ES17" s="106"/>
      <c r="ET17" s="81"/>
      <c r="EU17" s="81"/>
      <c r="EV17" s="84"/>
      <c r="EW17" s="84"/>
      <c r="EX17" s="106"/>
      <c r="EY17" s="81"/>
      <c r="EZ17" s="81"/>
      <c r="FA17" s="84"/>
    </row>
  </sheetData>
  <mergeCells count="33">
    <mergeCell ref="EH3:EL3"/>
    <mergeCell ref="EM3:EQ3"/>
    <mergeCell ref="ER3:EV3"/>
    <mergeCell ref="EW3:FA3"/>
    <mergeCell ref="DD3:DH3"/>
    <mergeCell ref="DI3:DM3"/>
    <mergeCell ref="DN3:DR3"/>
    <mergeCell ref="DS3:DW3"/>
    <mergeCell ref="DX3:EB3"/>
    <mergeCell ref="EC3:EG3"/>
    <mergeCell ref="CY3:DC3"/>
    <mergeCell ref="AV3:AZ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AQ3:AU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Z80"/>
  <sheetViews>
    <sheetView zoomScaleSheetLayoutView="70" workbookViewId="0">
      <pane xSplit="2" ySplit="13" topLeftCell="CT14" activePane="bottomRight" state="frozen"/>
      <selection activeCell="J64" sqref="J64"/>
      <selection pane="topRight" activeCell="J64" sqref="J64"/>
      <selection pane="bottomLeft" activeCell="J64" sqref="J64"/>
      <selection pane="bottomRight" activeCell="J64" sqref="J64"/>
    </sheetView>
  </sheetViews>
  <sheetFormatPr defaultColWidth="9" defaultRowHeight="14.25"/>
  <cols>
    <col min="1" max="1" width="12" style="111" bestFit="1" customWidth="1"/>
    <col min="2" max="2" width="14.125" style="111" bestFit="1" customWidth="1"/>
    <col min="3" max="3" width="9.875" style="111" bestFit="1" customWidth="1"/>
    <col min="4" max="4" width="13.375" style="161" bestFit="1" customWidth="1"/>
    <col min="5" max="5" width="9.875" style="202" bestFit="1" customWidth="1"/>
    <col min="6" max="6" width="10.75" style="202" bestFit="1" customWidth="1"/>
    <col min="7" max="7" width="14.125" style="111" hidden="1" customWidth="1"/>
    <col min="8" max="8" width="9.875" style="111" bestFit="1" customWidth="1"/>
    <col min="9" max="9" width="12.375" style="201" bestFit="1" customWidth="1"/>
    <col min="10" max="10" width="10.125" style="202" bestFit="1" customWidth="1"/>
    <col min="11" max="11" width="10.75" style="202" bestFit="1" customWidth="1"/>
    <col min="12" max="12" width="9.75" style="111" hidden="1" customWidth="1"/>
    <col min="13" max="13" width="9.875" style="111" bestFit="1" customWidth="1"/>
    <col min="14" max="14" width="12.375" style="204" bestFit="1" customWidth="1"/>
    <col min="15" max="15" width="9.875" style="202" bestFit="1" customWidth="1"/>
    <col min="16" max="16" width="10.75" style="202" bestFit="1" customWidth="1"/>
    <col min="17" max="17" width="14.125" style="111" hidden="1" customWidth="1"/>
    <col min="18" max="18" width="9.875" style="111" bestFit="1" customWidth="1"/>
    <col min="19" max="19" width="12.25" style="161" bestFit="1" customWidth="1"/>
    <col min="20" max="20" width="10.125" style="165" bestFit="1" customWidth="1"/>
    <col min="21" max="21" width="10.75" style="165" bestFit="1" customWidth="1"/>
    <col min="22" max="22" width="14.125" style="111" hidden="1" customWidth="1"/>
    <col min="23" max="23" width="9.875" style="111" bestFit="1" customWidth="1"/>
    <col min="24" max="24" width="13.625" style="161" bestFit="1" customWidth="1"/>
    <col min="25" max="25" width="11" style="165" bestFit="1" customWidth="1"/>
    <col min="26" max="26" width="10.75" style="165" bestFit="1" customWidth="1"/>
    <col min="27" max="27" width="14.125" style="111" hidden="1" customWidth="1"/>
    <col min="28" max="28" width="9.875" style="111" bestFit="1" customWidth="1"/>
    <col min="29" max="29" width="12.75" style="161" bestFit="1" customWidth="1"/>
    <col min="30" max="30" width="9.875" style="202" bestFit="1" customWidth="1"/>
    <col min="31" max="31" width="10.75" style="202" bestFit="1" customWidth="1"/>
    <col min="32" max="32" width="14.125" style="111" hidden="1" customWidth="1"/>
    <col min="33" max="33" width="9.875" style="111" bestFit="1" customWidth="1"/>
    <col min="34" max="34" width="12.75" style="161" bestFit="1" customWidth="1"/>
    <col min="35" max="35" width="9.875" style="165" bestFit="1" customWidth="1"/>
    <col min="36" max="36" width="10.75" style="165" bestFit="1" customWidth="1"/>
    <col min="37" max="37" width="14.125" style="111" hidden="1" customWidth="1"/>
    <col min="38" max="38" width="9.875" style="111" bestFit="1" customWidth="1"/>
    <col min="39" max="39" width="12.25" style="161" bestFit="1" customWidth="1"/>
    <col min="40" max="40" width="9.875" style="165" bestFit="1" customWidth="1"/>
    <col min="41" max="41" width="10.75" style="165" bestFit="1" customWidth="1"/>
    <col min="42" max="42" width="14.125" style="111" hidden="1" customWidth="1"/>
    <col min="43" max="43" width="9.875" style="111" bestFit="1" customWidth="1"/>
    <col min="44" max="44" width="12.25" style="161" bestFit="1" customWidth="1"/>
    <col min="45" max="45" width="9.875" style="165" bestFit="1" customWidth="1"/>
    <col min="46" max="46" width="10.75" style="165" bestFit="1" customWidth="1"/>
    <col min="47" max="47" width="14.125" style="111" hidden="1" customWidth="1"/>
    <col min="48" max="48" width="9.875" style="111" bestFit="1" customWidth="1"/>
    <col min="49" max="49" width="13.625" style="161" bestFit="1" customWidth="1"/>
    <col min="50" max="50" width="9.75" style="165" bestFit="1" customWidth="1"/>
    <col min="51" max="51" width="10.75" style="165" bestFit="1" customWidth="1"/>
    <col min="52" max="52" width="14.125" style="111" hidden="1" customWidth="1"/>
    <col min="53" max="53" width="9.875" style="111" bestFit="1" customWidth="1"/>
    <col min="54" max="54" width="13.25" style="161" bestFit="1" customWidth="1"/>
    <col min="55" max="55" width="9.75" style="165" bestFit="1" customWidth="1"/>
    <col min="56" max="56" width="10.75" style="165" bestFit="1" customWidth="1"/>
    <col min="57" max="57" width="14.125" style="111" hidden="1" customWidth="1"/>
    <col min="58" max="58" width="9.875" style="111" bestFit="1" customWidth="1"/>
    <col min="59" max="59" width="13.25" style="204" bestFit="1" customWidth="1"/>
    <col min="60" max="60" width="10.125" style="165" bestFit="1" customWidth="1"/>
    <col min="61" max="61" width="10.75" style="165" bestFit="1" customWidth="1"/>
    <col min="62" max="62" width="14.125" style="111" hidden="1" customWidth="1"/>
    <col min="63" max="63" width="9.875" style="111" bestFit="1" customWidth="1"/>
    <col min="64" max="64" width="13.625" style="161" bestFit="1" customWidth="1"/>
    <col min="65" max="65" width="9.875" style="165" bestFit="1" customWidth="1"/>
    <col min="66" max="66" width="10.75" style="165" bestFit="1" customWidth="1"/>
    <col min="67" max="67" width="14.125" style="111" hidden="1" customWidth="1"/>
    <col min="68" max="68" width="9.875" style="111" bestFit="1" customWidth="1"/>
    <col min="69" max="69" width="12.375" style="161" bestFit="1" customWidth="1"/>
    <col min="70" max="71" width="11" style="165" bestFit="1" customWidth="1"/>
    <col min="72" max="72" width="14.125" style="111" hidden="1" customWidth="1"/>
    <col min="73" max="73" width="9.875" style="111" bestFit="1" customWidth="1"/>
    <col min="74" max="74" width="13.25" style="161" bestFit="1" customWidth="1"/>
    <col min="75" max="75" width="9.75" style="165" bestFit="1" customWidth="1"/>
    <col min="76" max="76" width="10.75" style="165" bestFit="1" customWidth="1"/>
    <col min="77" max="77" width="14.125" style="111" hidden="1" customWidth="1"/>
    <col min="78" max="78" width="9.875" style="111" bestFit="1" customWidth="1"/>
    <col min="79" max="79" width="13.25" style="161" bestFit="1" customWidth="1"/>
    <col min="80" max="80" width="10.375" style="165" bestFit="1" customWidth="1"/>
    <col min="81" max="81" width="10.75" style="165" bestFit="1" customWidth="1"/>
    <col min="82" max="82" width="14.125" style="111" hidden="1" customWidth="1"/>
    <col min="83" max="83" width="9.875" style="111" bestFit="1" customWidth="1"/>
    <col min="84" max="84" width="12.375" style="161" bestFit="1" customWidth="1"/>
    <col min="85" max="85" width="10.125" style="165" bestFit="1" customWidth="1"/>
    <col min="86" max="86" width="10.75" style="165" bestFit="1" customWidth="1"/>
    <col min="87" max="87" width="14.125" style="111" hidden="1" customWidth="1"/>
    <col min="88" max="88" width="9.875" style="111" bestFit="1" customWidth="1"/>
    <col min="89" max="89" width="13.25" style="161" bestFit="1" customWidth="1"/>
    <col min="90" max="90" width="10.125" style="165" bestFit="1" customWidth="1"/>
    <col min="91" max="91" width="10.75" style="165" bestFit="1" customWidth="1"/>
    <col min="92" max="92" width="14.125" style="111" hidden="1" customWidth="1"/>
    <col min="93" max="93" width="9.875" style="111" bestFit="1" customWidth="1"/>
    <col min="94" max="94" width="13.25" style="161" bestFit="1" customWidth="1"/>
    <col min="95" max="95" width="10.125" style="165" bestFit="1" customWidth="1"/>
    <col min="96" max="96" width="10.75" style="165" bestFit="1" customWidth="1"/>
    <col min="97" max="97" width="14.125" style="111" hidden="1" customWidth="1"/>
    <col min="98" max="98" width="9.875" style="111" bestFit="1" customWidth="1"/>
    <col min="99" max="99" width="13.25" style="161" bestFit="1" customWidth="1"/>
    <col min="100" max="100" width="10.125" style="165" bestFit="1" customWidth="1"/>
    <col min="101" max="101" width="10.75" style="165" bestFit="1" customWidth="1"/>
    <col min="102" max="102" width="14.125" style="111" hidden="1" customWidth="1"/>
    <col min="103" max="103" width="9.875" style="111" bestFit="1" customWidth="1"/>
    <col min="104" max="104" width="13.25" style="161" bestFit="1" customWidth="1"/>
    <col min="105" max="105" width="9.875" style="165" bestFit="1" customWidth="1"/>
    <col min="106" max="106" width="10.75" style="165" bestFit="1" customWidth="1"/>
    <col min="107" max="107" width="14.125" style="111" hidden="1" customWidth="1"/>
    <col min="108" max="108" width="9.875" style="111" bestFit="1" customWidth="1"/>
    <col min="109" max="109" width="13.25" style="161" bestFit="1" customWidth="1"/>
    <col min="110" max="110" width="9.875" style="165" bestFit="1" customWidth="1"/>
    <col min="111" max="111" width="10.875" style="165" bestFit="1" customWidth="1"/>
    <col min="112" max="112" width="14.125" style="111" hidden="1" customWidth="1"/>
    <col min="113" max="113" width="9.875" style="111" bestFit="1" customWidth="1"/>
    <col min="114" max="114" width="13.25" style="161" bestFit="1" customWidth="1"/>
    <col min="115" max="115" width="10.125" style="165" bestFit="1" customWidth="1"/>
    <col min="116" max="116" width="10.75" style="165" bestFit="1" customWidth="1"/>
    <col min="117" max="117" width="14.125" style="111" hidden="1" customWidth="1"/>
    <col min="118" max="118" width="9.875" style="111" bestFit="1" customWidth="1"/>
    <col min="119" max="119" width="13.25" style="161" bestFit="1" customWidth="1"/>
    <col min="120" max="120" width="9.875" style="165" bestFit="1" customWidth="1"/>
    <col min="121" max="121" width="11" style="165" bestFit="1" customWidth="1"/>
    <col min="122" max="122" width="14.125" style="111" hidden="1" customWidth="1"/>
    <col min="123" max="123" width="11.625" style="111" bestFit="1" customWidth="1"/>
    <col min="124" max="124" width="13.25" style="161" bestFit="1" customWidth="1"/>
    <col min="125" max="125" width="10" style="165" bestFit="1" customWidth="1"/>
    <col min="126" max="126" width="10.875" style="165" bestFit="1" customWidth="1"/>
    <col min="127" max="127" width="14" style="111" hidden="1" customWidth="1"/>
    <col min="128" max="128" width="9.875" style="111" bestFit="1" customWidth="1"/>
    <col min="129" max="129" width="13.25" style="161" bestFit="1" customWidth="1"/>
    <col min="130" max="130" width="9.875" style="165" bestFit="1" customWidth="1"/>
    <col min="131" max="131" width="10.875" style="165" bestFit="1" customWidth="1"/>
    <col min="132" max="132" width="14.125" style="111" hidden="1" customWidth="1"/>
    <col min="133" max="133" width="9.875" style="111" bestFit="1" customWidth="1"/>
    <col min="134" max="134" width="13.25" style="161" bestFit="1" customWidth="1"/>
    <col min="135" max="135" width="10.125" style="111" bestFit="1" customWidth="1"/>
    <col min="136" max="136" width="10.875" style="111" bestFit="1" customWidth="1"/>
    <col min="137" max="137" width="14.125" style="111" hidden="1" customWidth="1"/>
    <col min="138" max="138" width="9.875" style="111" bestFit="1" customWidth="1"/>
    <col min="139" max="139" width="13.25" style="111" bestFit="1" customWidth="1"/>
    <col min="140" max="140" width="10.125" style="111" bestFit="1" customWidth="1"/>
    <col min="141" max="141" width="10.75" style="111" bestFit="1" customWidth="1"/>
    <col min="142" max="142" width="14.125" style="111" hidden="1" customWidth="1"/>
    <col min="143" max="143" width="9.875" style="111" bestFit="1" customWidth="1"/>
    <col min="144" max="144" width="15.125" style="111" bestFit="1" customWidth="1"/>
    <col min="145" max="145" width="9.875" style="111" bestFit="1" customWidth="1"/>
    <col min="146" max="146" width="10.875" style="111" bestFit="1" customWidth="1"/>
    <col min="147" max="147" width="14.125" style="111" hidden="1" customWidth="1"/>
    <col min="148" max="148" width="9.875" style="111" bestFit="1" customWidth="1"/>
    <col min="149" max="149" width="13" style="161" bestFit="1" customWidth="1"/>
    <col min="150" max="150" width="10.125" style="111" bestFit="1" customWidth="1"/>
    <col min="151" max="151" width="10.875" style="111" bestFit="1" customWidth="1"/>
    <col min="152" max="152" width="14.125" style="111" hidden="1" customWidth="1"/>
    <col min="153" max="153" width="11.25" style="111" bestFit="1" customWidth="1"/>
    <col min="154" max="155" width="12.375" style="112" bestFit="1" customWidth="1"/>
    <col min="156" max="16384" width="9" style="112"/>
  </cols>
  <sheetData>
    <row r="1" spans="1:156" ht="26.25">
      <c r="A1" s="476" t="s">
        <v>222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256"/>
      <c r="W1" s="256"/>
      <c r="X1" s="256"/>
      <c r="Y1" s="256"/>
      <c r="Z1" s="256"/>
      <c r="AA1" s="113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113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113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6"/>
      <c r="CW1" s="256"/>
      <c r="CX1" s="113"/>
      <c r="CY1" s="256"/>
      <c r="CZ1" s="256"/>
      <c r="DA1" s="256"/>
      <c r="DB1" s="256"/>
      <c r="DC1" s="256"/>
      <c r="DD1" s="256"/>
      <c r="DE1" s="256"/>
      <c r="DF1" s="256"/>
      <c r="DG1" s="256"/>
      <c r="DH1" s="256"/>
      <c r="DI1" s="256"/>
      <c r="DJ1" s="256"/>
      <c r="DK1" s="256"/>
      <c r="DL1" s="256"/>
      <c r="DM1" s="256"/>
      <c r="DN1" s="256"/>
      <c r="DO1" s="256"/>
      <c r="DP1" s="256"/>
      <c r="DQ1" s="256"/>
      <c r="DR1" s="256"/>
      <c r="DS1" s="256"/>
      <c r="DT1" s="256"/>
      <c r="DU1" s="256"/>
      <c r="DV1" s="256"/>
      <c r="DW1" s="113"/>
      <c r="DX1" s="256"/>
      <c r="DY1" s="256"/>
      <c r="DZ1" s="256"/>
      <c r="EA1" s="256"/>
      <c r="EB1" s="256"/>
      <c r="EC1" s="256"/>
      <c r="ED1" s="256"/>
      <c r="EE1" s="256"/>
      <c r="EF1" s="256"/>
      <c r="EG1" s="256"/>
      <c r="EH1" s="256"/>
      <c r="EI1" s="256"/>
      <c r="EJ1" s="256"/>
      <c r="EK1" s="256"/>
      <c r="EL1" s="256"/>
      <c r="EM1" s="256"/>
      <c r="EN1" s="256"/>
      <c r="EO1" s="256"/>
      <c r="EP1" s="256"/>
      <c r="EQ1" s="256"/>
      <c r="ER1" s="256"/>
      <c r="ES1" s="256"/>
      <c r="ET1" s="256"/>
      <c r="EU1" s="256"/>
      <c r="EV1" s="114"/>
    </row>
    <row r="2" spans="1:156" ht="26.25">
      <c r="A2" s="477" t="s">
        <v>626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254"/>
      <c r="W2" s="254"/>
      <c r="X2" s="254"/>
      <c r="Y2" s="255"/>
      <c r="Z2" s="255"/>
      <c r="AA2" s="113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113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113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113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4"/>
      <c r="DN2" s="254"/>
      <c r="DO2" s="254"/>
      <c r="DP2" s="254"/>
      <c r="DQ2" s="254"/>
      <c r="DR2" s="254"/>
      <c r="DS2" s="254"/>
      <c r="DT2" s="254"/>
      <c r="DU2" s="254"/>
      <c r="DV2" s="254"/>
      <c r="DW2" s="113"/>
      <c r="DX2" s="254"/>
      <c r="DY2" s="254"/>
      <c r="DZ2" s="254"/>
      <c r="EA2" s="254"/>
      <c r="EB2" s="254"/>
      <c r="EC2" s="254"/>
      <c r="ED2" s="254"/>
      <c r="EE2" s="254"/>
      <c r="EF2" s="254"/>
      <c r="EG2" s="254"/>
      <c r="EH2" s="254"/>
      <c r="EI2" s="254"/>
      <c r="EJ2" s="254"/>
      <c r="EK2" s="254"/>
      <c r="EL2" s="254"/>
      <c r="EM2" s="254"/>
      <c r="EN2" s="254"/>
      <c r="EO2" s="254"/>
      <c r="EP2" s="254"/>
      <c r="EQ2" s="254"/>
      <c r="ER2" s="254"/>
      <c r="ES2" s="254"/>
      <c r="ET2" s="254"/>
      <c r="EU2" s="254"/>
      <c r="EV2" s="114"/>
    </row>
    <row r="3" spans="1:156" ht="21">
      <c r="A3" s="472" t="s">
        <v>0</v>
      </c>
      <c r="B3" s="472" t="s">
        <v>1</v>
      </c>
      <c r="C3" s="473" t="s">
        <v>541</v>
      </c>
      <c r="D3" s="474"/>
      <c r="E3" s="474"/>
      <c r="F3" s="474"/>
      <c r="G3" s="475"/>
      <c r="H3" s="473" t="s">
        <v>542</v>
      </c>
      <c r="I3" s="474"/>
      <c r="J3" s="474"/>
      <c r="K3" s="474"/>
      <c r="L3" s="475"/>
      <c r="M3" s="473" t="s">
        <v>543</v>
      </c>
      <c r="N3" s="474"/>
      <c r="O3" s="474"/>
      <c r="P3" s="474"/>
      <c r="Q3" s="475"/>
      <c r="R3" s="473" t="s">
        <v>544</v>
      </c>
      <c r="S3" s="474"/>
      <c r="T3" s="474"/>
      <c r="U3" s="474"/>
      <c r="V3" s="475"/>
      <c r="W3" s="473" t="s">
        <v>6</v>
      </c>
      <c r="X3" s="474"/>
      <c r="Y3" s="474"/>
      <c r="Z3" s="474"/>
      <c r="AA3" s="461"/>
      <c r="AB3" s="473" t="s">
        <v>545</v>
      </c>
      <c r="AC3" s="474"/>
      <c r="AD3" s="474"/>
      <c r="AE3" s="474"/>
      <c r="AF3" s="475"/>
      <c r="AG3" s="473" t="s">
        <v>546</v>
      </c>
      <c r="AH3" s="474"/>
      <c r="AI3" s="474"/>
      <c r="AJ3" s="474"/>
      <c r="AK3" s="475"/>
      <c r="AL3" s="473" t="s">
        <v>9</v>
      </c>
      <c r="AM3" s="474"/>
      <c r="AN3" s="474"/>
      <c r="AO3" s="474"/>
      <c r="AP3" s="475"/>
      <c r="AQ3" s="473" t="s">
        <v>10</v>
      </c>
      <c r="AR3" s="474"/>
      <c r="AS3" s="474"/>
      <c r="AT3" s="474"/>
      <c r="AU3" s="475"/>
      <c r="AV3" s="473" t="s">
        <v>547</v>
      </c>
      <c r="AW3" s="474"/>
      <c r="AX3" s="474"/>
      <c r="AY3" s="474"/>
      <c r="AZ3" s="461"/>
      <c r="BA3" s="473" t="s">
        <v>12</v>
      </c>
      <c r="BB3" s="474"/>
      <c r="BC3" s="474"/>
      <c r="BD3" s="474"/>
      <c r="BE3" s="475"/>
      <c r="BF3" s="473" t="s">
        <v>548</v>
      </c>
      <c r="BG3" s="474"/>
      <c r="BH3" s="474"/>
      <c r="BI3" s="474"/>
      <c r="BJ3" s="475"/>
      <c r="BK3" s="473" t="s">
        <v>14</v>
      </c>
      <c r="BL3" s="474"/>
      <c r="BM3" s="474"/>
      <c r="BN3" s="474"/>
      <c r="BO3" s="475"/>
      <c r="BP3" s="473" t="s">
        <v>549</v>
      </c>
      <c r="BQ3" s="474"/>
      <c r="BR3" s="474"/>
      <c r="BS3" s="474"/>
      <c r="BT3" s="475"/>
      <c r="BU3" s="473" t="s">
        <v>550</v>
      </c>
      <c r="BV3" s="474"/>
      <c r="BW3" s="474"/>
      <c r="BX3" s="474"/>
      <c r="BY3" s="461"/>
      <c r="BZ3" s="473" t="s">
        <v>17</v>
      </c>
      <c r="CA3" s="474"/>
      <c r="CB3" s="474"/>
      <c r="CC3" s="474"/>
      <c r="CD3" s="475"/>
      <c r="CE3" s="473" t="s">
        <v>551</v>
      </c>
      <c r="CF3" s="474"/>
      <c r="CG3" s="474"/>
      <c r="CH3" s="474"/>
      <c r="CI3" s="475"/>
      <c r="CJ3" s="473" t="s">
        <v>552</v>
      </c>
      <c r="CK3" s="474"/>
      <c r="CL3" s="474"/>
      <c r="CM3" s="474"/>
      <c r="CN3" s="475"/>
      <c r="CO3" s="473" t="s">
        <v>554</v>
      </c>
      <c r="CP3" s="474"/>
      <c r="CQ3" s="474"/>
      <c r="CR3" s="474"/>
      <c r="CS3" s="475"/>
      <c r="CT3" s="473" t="s">
        <v>555</v>
      </c>
      <c r="CU3" s="474"/>
      <c r="CV3" s="474"/>
      <c r="CW3" s="474"/>
      <c r="CX3" s="461"/>
      <c r="CY3" s="459" t="s">
        <v>557</v>
      </c>
      <c r="CZ3" s="460"/>
      <c r="DA3" s="460"/>
      <c r="DB3" s="460"/>
      <c r="DC3" s="461"/>
      <c r="DD3" s="459" t="s">
        <v>558</v>
      </c>
      <c r="DE3" s="460"/>
      <c r="DF3" s="460"/>
      <c r="DG3" s="460"/>
      <c r="DH3" s="461"/>
      <c r="DI3" s="459" t="s">
        <v>24</v>
      </c>
      <c r="DJ3" s="460"/>
      <c r="DK3" s="460"/>
      <c r="DL3" s="460"/>
      <c r="DM3" s="461"/>
      <c r="DN3" s="459" t="s">
        <v>25</v>
      </c>
      <c r="DO3" s="460"/>
      <c r="DP3" s="460"/>
      <c r="DQ3" s="460"/>
      <c r="DR3" s="461"/>
      <c r="DS3" s="459" t="s">
        <v>26</v>
      </c>
      <c r="DT3" s="460"/>
      <c r="DU3" s="460"/>
      <c r="DV3" s="460"/>
      <c r="DW3" s="461"/>
      <c r="DX3" s="459" t="s">
        <v>27</v>
      </c>
      <c r="DY3" s="460"/>
      <c r="DZ3" s="460"/>
      <c r="EA3" s="460"/>
      <c r="EB3" s="461"/>
      <c r="EC3" s="459" t="s">
        <v>556</v>
      </c>
      <c r="ED3" s="460"/>
      <c r="EE3" s="460"/>
      <c r="EF3" s="460"/>
      <c r="EG3" s="461"/>
      <c r="EH3" s="459" t="s">
        <v>29</v>
      </c>
      <c r="EI3" s="460"/>
      <c r="EJ3" s="460"/>
      <c r="EK3" s="460"/>
      <c r="EL3" s="461"/>
      <c r="EM3" s="459" t="s">
        <v>559</v>
      </c>
      <c r="EN3" s="460"/>
      <c r="EO3" s="460"/>
      <c r="EP3" s="460"/>
      <c r="EQ3" s="461"/>
      <c r="ER3" s="481" t="s">
        <v>31</v>
      </c>
      <c r="ES3" s="481"/>
      <c r="ET3" s="481"/>
      <c r="EU3" s="481"/>
      <c r="EV3" s="481"/>
      <c r="EW3" s="478" t="s">
        <v>43</v>
      </c>
      <c r="EX3" s="479"/>
      <c r="EY3" s="480"/>
    </row>
    <row r="4" spans="1:156" ht="24">
      <c r="A4" s="469"/>
      <c r="B4" s="469"/>
      <c r="C4" s="73" t="s">
        <v>32</v>
      </c>
      <c r="D4" s="184" t="s">
        <v>33</v>
      </c>
      <c r="E4" s="164" t="s">
        <v>34</v>
      </c>
      <c r="F4" s="184" t="s">
        <v>35</v>
      </c>
      <c r="G4" s="72" t="s">
        <v>36</v>
      </c>
      <c r="H4" s="73" t="s">
        <v>32</v>
      </c>
      <c r="I4" s="193" t="s">
        <v>33</v>
      </c>
      <c r="J4" s="164" t="s">
        <v>34</v>
      </c>
      <c r="K4" s="184" t="s">
        <v>35</v>
      </c>
      <c r="L4" s="72" t="s">
        <v>223</v>
      </c>
      <c r="M4" s="73" t="s">
        <v>32</v>
      </c>
      <c r="N4" s="203" t="s">
        <v>33</v>
      </c>
      <c r="O4" s="164" t="s">
        <v>34</v>
      </c>
      <c r="P4" s="184" t="s">
        <v>35</v>
      </c>
      <c r="Q4" s="72" t="s">
        <v>36</v>
      </c>
      <c r="R4" s="73" t="s">
        <v>32</v>
      </c>
      <c r="S4" s="158" t="s">
        <v>33</v>
      </c>
      <c r="T4" s="164" t="s">
        <v>34</v>
      </c>
      <c r="U4" s="184" t="s">
        <v>35</v>
      </c>
      <c r="V4" s="72" t="s">
        <v>36</v>
      </c>
      <c r="W4" s="73" t="s">
        <v>32</v>
      </c>
      <c r="X4" s="184" t="s">
        <v>33</v>
      </c>
      <c r="Y4" s="164" t="s">
        <v>34</v>
      </c>
      <c r="Z4" s="184" t="s">
        <v>35</v>
      </c>
      <c r="AA4" s="72" t="s">
        <v>36</v>
      </c>
      <c r="AB4" s="73" t="s">
        <v>32</v>
      </c>
      <c r="AC4" s="184" t="s">
        <v>33</v>
      </c>
      <c r="AD4" s="164" t="s">
        <v>34</v>
      </c>
      <c r="AE4" s="184" t="s">
        <v>35</v>
      </c>
      <c r="AF4" s="72" t="s">
        <v>36</v>
      </c>
      <c r="AG4" s="73" t="s">
        <v>32</v>
      </c>
      <c r="AH4" s="184" t="s">
        <v>33</v>
      </c>
      <c r="AI4" s="164" t="s">
        <v>34</v>
      </c>
      <c r="AJ4" s="184" t="s">
        <v>35</v>
      </c>
      <c r="AK4" s="72" t="s">
        <v>36</v>
      </c>
      <c r="AL4" s="73" t="s">
        <v>32</v>
      </c>
      <c r="AM4" s="184" t="s">
        <v>33</v>
      </c>
      <c r="AN4" s="164" t="s">
        <v>34</v>
      </c>
      <c r="AO4" s="184" t="s">
        <v>35</v>
      </c>
      <c r="AP4" s="72" t="s">
        <v>36</v>
      </c>
      <c r="AQ4" s="73" t="s">
        <v>32</v>
      </c>
      <c r="AR4" s="184" t="s">
        <v>33</v>
      </c>
      <c r="AS4" s="164" t="s">
        <v>34</v>
      </c>
      <c r="AT4" s="184" t="s">
        <v>35</v>
      </c>
      <c r="AU4" s="72" t="s">
        <v>36</v>
      </c>
      <c r="AV4" s="73" t="s">
        <v>32</v>
      </c>
      <c r="AW4" s="184" t="s">
        <v>33</v>
      </c>
      <c r="AX4" s="164" t="s">
        <v>34</v>
      </c>
      <c r="AY4" s="184" t="s">
        <v>35</v>
      </c>
      <c r="AZ4" s="72" t="s">
        <v>36</v>
      </c>
      <c r="BA4" s="73" t="s">
        <v>32</v>
      </c>
      <c r="BB4" s="184" t="s">
        <v>33</v>
      </c>
      <c r="BC4" s="164" t="s">
        <v>34</v>
      </c>
      <c r="BD4" s="184" t="s">
        <v>35</v>
      </c>
      <c r="BE4" s="72" t="s">
        <v>36</v>
      </c>
      <c r="BF4" s="73" t="s">
        <v>32</v>
      </c>
      <c r="BG4" s="203" t="s">
        <v>33</v>
      </c>
      <c r="BH4" s="164" t="s">
        <v>34</v>
      </c>
      <c r="BI4" s="184" t="s">
        <v>35</v>
      </c>
      <c r="BJ4" s="72" t="s">
        <v>36</v>
      </c>
      <c r="BK4" s="73" t="s">
        <v>32</v>
      </c>
      <c r="BL4" s="184" t="s">
        <v>33</v>
      </c>
      <c r="BM4" s="164" t="s">
        <v>34</v>
      </c>
      <c r="BN4" s="184" t="s">
        <v>35</v>
      </c>
      <c r="BO4" s="72" t="s">
        <v>36</v>
      </c>
      <c r="BP4" s="73" t="s">
        <v>32</v>
      </c>
      <c r="BQ4" s="184" t="s">
        <v>33</v>
      </c>
      <c r="BR4" s="164" t="s">
        <v>34</v>
      </c>
      <c r="BS4" s="184" t="s">
        <v>35</v>
      </c>
      <c r="BT4" s="72" t="s">
        <v>36</v>
      </c>
      <c r="BU4" s="73" t="s">
        <v>32</v>
      </c>
      <c r="BV4" s="184" t="s">
        <v>33</v>
      </c>
      <c r="BW4" s="164" t="s">
        <v>34</v>
      </c>
      <c r="BX4" s="184" t="s">
        <v>35</v>
      </c>
      <c r="BY4" s="72" t="s">
        <v>36</v>
      </c>
      <c r="BZ4" s="73" t="s">
        <v>32</v>
      </c>
      <c r="CA4" s="184" t="s">
        <v>33</v>
      </c>
      <c r="CB4" s="164" t="s">
        <v>34</v>
      </c>
      <c r="CC4" s="184" t="s">
        <v>35</v>
      </c>
      <c r="CD4" s="72" t="s">
        <v>36</v>
      </c>
      <c r="CE4" s="73" t="s">
        <v>32</v>
      </c>
      <c r="CF4" s="184" t="s">
        <v>33</v>
      </c>
      <c r="CG4" s="164" t="s">
        <v>34</v>
      </c>
      <c r="CH4" s="188" t="s">
        <v>35</v>
      </c>
      <c r="CI4" s="72" t="s">
        <v>36</v>
      </c>
      <c r="CJ4" s="73" t="s">
        <v>32</v>
      </c>
      <c r="CK4" s="188" t="s">
        <v>33</v>
      </c>
      <c r="CL4" s="164" t="s">
        <v>34</v>
      </c>
      <c r="CM4" s="188" t="s">
        <v>35</v>
      </c>
      <c r="CN4" s="72" t="s">
        <v>36</v>
      </c>
      <c r="CO4" s="73" t="s">
        <v>32</v>
      </c>
      <c r="CP4" s="188" t="s">
        <v>33</v>
      </c>
      <c r="CQ4" s="164" t="s">
        <v>34</v>
      </c>
      <c r="CR4" s="188" t="s">
        <v>35</v>
      </c>
      <c r="CS4" s="72" t="s">
        <v>36</v>
      </c>
      <c r="CT4" s="73" t="s">
        <v>32</v>
      </c>
      <c r="CU4" s="188" t="s">
        <v>33</v>
      </c>
      <c r="CV4" s="164" t="s">
        <v>34</v>
      </c>
      <c r="CW4" s="188" t="s">
        <v>35</v>
      </c>
      <c r="CX4" s="72" t="s">
        <v>36</v>
      </c>
      <c r="CY4" s="73" t="s">
        <v>32</v>
      </c>
      <c r="CZ4" s="188" t="s">
        <v>33</v>
      </c>
      <c r="DA4" s="164" t="s">
        <v>34</v>
      </c>
      <c r="DB4" s="188" t="s">
        <v>35</v>
      </c>
      <c r="DC4" s="72" t="s">
        <v>36</v>
      </c>
      <c r="DD4" s="73" t="s">
        <v>32</v>
      </c>
      <c r="DE4" s="188" t="s">
        <v>33</v>
      </c>
      <c r="DF4" s="164" t="s">
        <v>34</v>
      </c>
      <c r="DG4" s="188" t="s">
        <v>35</v>
      </c>
      <c r="DH4" s="72" t="s">
        <v>36</v>
      </c>
      <c r="DI4" s="73" t="s">
        <v>32</v>
      </c>
      <c r="DJ4" s="188" t="s">
        <v>33</v>
      </c>
      <c r="DK4" s="164" t="s">
        <v>34</v>
      </c>
      <c r="DL4" s="188" t="s">
        <v>35</v>
      </c>
      <c r="DM4" s="72" t="s">
        <v>36</v>
      </c>
      <c r="DN4" s="73" t="s">
        <v>32</v>
      </c>
      <c r="DO4" s="188" t="s">
        <v>33</v>
      </c>
      <c r="DP4" s="164" t="s">
        <v>34</v>
      </c>
      <c r="DQ4" s="188" t="s">
        <v>35</v>
      </c>
      <c r="DR4" s="72" t="s">
        <v>36</v>
      </c>
      <c r="DS4" s="73" t="s">
        <v>32</v>
      </c>
      <c r="DT4" s="188" t="s">
        <v>33</v>
      </c>
      <c r="DU4" s="164" t="s">
        <v>34</v>
      </c>
      <c r="DV4" s="188" t="s">
        <v>35</v>
      </c>
      <c r="DW4" s="72" t="s">
        <v>36</v>
      </c>
      <c r="DX4" s="73" t="s">
        <v>32</v>
      </c>
      <c r="DY4" s="188" t="s">
        <v>33</v>
      </c>
      <c r="DZ4" s="164" t="s">
        <v>34</v>
      </c>
      <c r="EA4" s="188" t="s">
        <v>35</v>
      </c>
      <c r="EB4" s="72" t="s">
        <v>36</v>
      </c>
      <c r="EC4" s="73" t="s">
        <v>32</v>
      </c>
      <c r="ED4" s="188" t="s">
        <v>33</v>
      </c>
      <c r="EE4" s="158" t="s">
        <v>34</v>
      </c>
      <c r="EF4" s="158" t="s">
        <v>35</v>
      </c>
      <c r="EG4" s="72" t="s">
        <v>36</v>
      </c>
      <c r="EH4" s="73" t="s">
        <v>32</v>
      </c>
      <c r="EI4" s="158" t="s">
        <v>33</v>
      </c>
      <c r="EJ4" s="158" t="s">
        <v>34</v>
      </c>
      <c r="EK4" s="158" t="s">
        <v>35</v>
      </c>
      <c r="EL4" s="72" t="s">
        <v>36</v>
      </c>
      <c r="EM4" s="73" t="s">
        <v>32</v>
      </c>
      <c r="EN4" s="158" t="s">
        <v>33</v>
      </c>
      <c r="EO4" s="158" t="s">
        <v>34</v>
      </c>
      <c r="EP4" s="158" t="s">
        <v>35</v>
      </c>
      <c r="EQ4" s="72" t="s">
        <v>36</v>
      </c>
      <c r="ER4" s="73" t="s">
        <v>32</v>
      </c>
      <c r="ES4" s="158" t="s">
        <v>33</v>
      </c>
      <c r="ET4" s="158" t="s">
        <v>34</v>
      </c>
      <c r="EU4" s="158" t="s">
        <v>35</v>
      </c>
      <c r="EV4" s="72" t="s">
        <v>36</v>
      </c>
      <c r="EW4" s="221" t="s">
        <v>32</v>
      </c>
      <c r="EX4" s="222" t="s">
        <v>34</v>
      </c>
      <c r="EY4" s="222" t="s">
        <v>35</v>
      </c>
      <c r="EZ4" s="112" t="s">
        <v>689</v>
      </c>
    </row>
    <row r="5" spans="1:156" ht="21">
      <c r="A5" s="166" t="s">
        <v>440</v>
      </c>
      <c r="B5" s="132"/>
      <c r="C5" s="155"/>
      <c r="D5" s="215"/>
      <c r="E5" s="192"/>
      <c r="F5" s="192"/>
      <c r="G5" s="155"/>
      <c r="H5" s="155"/>
      <c r="I5" s="196"/>
      <c r="J5" s="192"/>
      <c r="K5" s="192"/>
      <c r="L5" s="155"/>
      <c r="M5" s="155"/>
      <c r="N5" s="197"/>
      <c r="O5" s="192"/>
      <c r="P5" s="192"/>
      <c r="Q5" s="155"/>
      <c r="R5" s="155"/>
      <c r="S5" s="215"/>
      <c r="T5" s="156"/>
      <c r="U5" s="156"/>
      <c r="V5" s="155"/>
      <c r="W5" s="155"/>
      <c r="X5" s="215"/>
      <c r="Y5" s="156"/>
      <c r="Z5" s="156"/>
      <c r="AA5" s="155"/>
      <c r="AB5" s="155"/>
      <c r="AC5" s="215"/>
      <c r="AD5" s="192"/>
      <c r="AE5" s="192"/>
      <c r="AF5" s="155"/>
      <c r="AG5" s="155"/>
      <c r="AH5" s="215"/>
      <c r="AI5" s="156"/>
      <c r="AJ5" s="156"/>
      <c r="AK5" s="155"/>
      <c r="AL5" s="155"/>
      <c r="AM5" s="215"/>
      <c r="AN5" s="156"/>
      <c r="AO5" s="156"/>
      <c r="AP5" s="155"/>
      <c r="AQ5" s="155"/>
      <c r="AR5" s="215"/>
      <c r="AS5" s="156"/>
      <c r="AT5" s="156"/>
      <c r="AU5" s="155"/>
      <c r="AV5" s="155"/>
      <c r="AW5" s="215"/>
      <c r="AX5" s="156"/>
      <c r="AY5" s="156"/>
      <c r="AZ5" s="155"/>
      <c r="BA5" s="155"/>
      <c r="BB5" s="215"/>
      <c r="BC5" s="156"/>
      <c r="BD5" s="156"/>
      <c r="BE5" s="155"/>
      <c r="BF5" s="155"/>
      <c r="BG5" s="197"/>
      <c r="BH5" s="156"/>
      <c r="BI5" s="156"/>
      <c r="BJ5" s="155"/>
      <c r="BK5" s="155"/>
      <c r="BL5" s="215"/>
      <c r="BM5" s="156"/>
      <c r="BN5" s="156"/>
      <c r="BO5" s="155"/>
      <c r="BP5" s="155"/>
      <c r="BQ5" s="215"/>
      <c r="BR5" s="156"/>
      <c r="BS5" s="156"/>
      <c r="BT5" s="155"/>
      <c r="BU5" s="155"/>
      <c r="BV5" s="215"/>
      <c r="BW5" s="156"/>
      <c r="BX5" s="156"/>
      <c r="BY5" s="155"/>
      <c r="BZ5" s="155"/>
      <c r="CA5" s="215"/>
      <c r="CB5" s="156"/>
      <c r="CC5" s="156"/>
      <c r="CD5" s="155"/>
      <c r="CE5" s="155"/>
      <c r="CF5" s="215"/>
      <c r="CG5" s="156"/>
      <c r="CH5" s="156"/>
      <c r="CI5" s="155"/>
      <c r="CJ5" s="155"/>
      <c r="CK5" s="215"/>
      <c r="CL5" s="156"/>
      <c r="CM5" s="156"/>
      <c r="CN5" s="155"/>
      <c r="CO5" s="155"/>
      <c r="CP5" s="215"/>
      <c r="CQ5" s="156"/>
      <c r="CR5" s="156"/>
      <c r="CS5" s="155"/>
      <c r="CT5" s="155"/>
      <c r="CU5" s="215"/>
      <c r="CV5" s="156"/>
      <c r="CW5" s="156"/>
      <c r="CX5" s="155"/>
      <c r="CY5" s="155"/>
      <c r="CZ5" s="215"/>
      <c r="DA5" s="156"/>
      <c r="DB5" s="156"/>
      <c r="DC5" s="155"/>
      <c r="DD5" s="155"/>
      <c r="DE5" s="215"/>
      <c r="DF5" s="156"/>
      <c r="DG5" s="156"/>
      <c r="DH5" s="155"/>
      <c r="DI5" s="155"/>
      <c r="DJ5" s="215"/>
      <c r="DK5" s="156"/>
      <c r="DL5" s="156"/>
      <c r="DM5" s="155"/>
      <c r="DN5" s="155"/>
      <c r="DO5" s="215"/>
      <c r="DP5" s="156"/>
      <c r="DQ5" s="156"/>
      <c r="DR5" s="155"/>
      <c r="DS5" s="155"/>
      <c r="DT5" s="215"/>
      <c r="DU5" s="156"/>
      <c r="DV5" s="156"/>
      <c r="DW5" s="155"/>
      <c r="DX5" s="155"/>
      <c r="DY5" s="215"/>
      <c r="DZ5" s="156"/>
      <c r="EA5" s="156"/>
      <c r="EB5" s="155"/>
      <c r="EC5" s="155"/>
      <c r="ED5" s="215"/>
      <c r="EE5" s="156"/>
      <c r="EF5" s="156"/>
      <c r="EG5" s="155"/>
      <c r="EH5" s="155"/>
      <c r="EI5" s="143"/>
      <c r="EJ5" s="156"/>
      <c r="EK5" s="156"/>
      <c r="EL5" s="155"/>
      <c r="EM5" s="155"/>
      <c r="EN5" s="143"/>
      <c r="EO5" s="156"/>
      <c r="EP5" s="156"/>
      <c r="EQ5" s="155"/>
      <c r="ER5" s="155"/>
      <c r="ES5" s="215"/>
      <c r="ET5" s="156"/>
      <c r="EU5" s="156"/>
      <c r="EV5" s="80"/>
      <c r="EW5" s="267"/>
      <c r="EX5" s="268"/>
      <c r="EY5" s="268"/>
    </row>
    <row r="6" spans="1:156" ht="21">
      <c r="A6" s="132"/>
      <c r="B6" s="132"/>
      <c r="C6" s="134" t="s">
        <v>38</v>
      </c>
      <c r="D6" s="141"/>
      <c r="E6" s="191">
        <f>+E23+E24+E30+E38</f>
        <v>1920.1</v>
      </c>
      <c r="F6" s="191">
        <f>+F23+F24+F30+F38</f>
        <v>1970</v>
      </c>
      <c r="G6" s="134"/>
      <c r="H6" s="134" t="s">
        <v>38</v>
      </c>
      <c r="I6" s="194"/>
      <c r="J6" s="191">
        <f>+J23+J30+J46+J45+J56</f>
        <v>2104.6999999999998</v>
      </c>
      <c r="K6" s="191">
        <f>+K23+K30+K46+K45+K56</f>
        <v>2550</v>
      </c>
      <c r="L6" s="133">
        <v>1.4229204018327215</v>
      </c>
      <c r="M6" s="134" t="s">
        <v>38</v>
      </c>
      <c r="N6" s="195"/>
      <c r="O6" s="191">
        <f>+O15+O16+O23+O24+O30+O31+O45+O56</f>
        <v>2967.53</v>
      </c>
      <c r="P6" s="191">
        <f>+P15+P16+P23+P24+P30+P31+P45+P56</f>
        <v>4900</v>
      </c>
      <c r="Q6" s="134"/>
      <c r="R6" s="134" t="s">
        <v>38</v>
      </c>
      <c r="S6" s="141"/>
      <c r="T6" s="133">
        <f>+T15+T16+T23+T24+T25+T26+T30+T45+T46</f>
        <v>3561.31</v>
      </c>
      <c r="U6" s="133">
        <f>+U15+U16+U23+U24+U25+U26+U30+U45+U46</f>
        <v>4700</v>
      </c>
      <c r="V6" s="134"/>
      <c r="W6" s="134" t="s">
        <v>38</v>
      </c>
      <c r="X6" s="141"/>
      <c r="Y6" s="133">
        <f>+Y15+Y16+Y23+Y30+Y31+Y38+Y45</f>
        <v>2436.9590000000003</v>
      </c>
      <c r="Z6" s="133">
        <f t="shared" ref="Z6:AA6" si="0">+Z15+Z16+Z23+Z30+Z31+Z38+Z45</f>
        <v>3750</v>
      </c>
      <c r="AA6" s="133">
        <f t="shared" si="0"/>
        <v>0</v>
      </c>
      <c r="AB6" s="134" t="s">
        <v>38</v>
      </c>
      <c r="AC6" s="141"/>
      <c r="AD6" s="191">
        <f>+AD15+AD16+AD17+AD23+AD24+AD30+AD38+AD45</f>
        <v>2955.1840000000002</v>
      </c>
      <c r="AE6" s="191">
        <f>+AE15+AE16+AE17+AE23+AE24+AE30+AE38+AE45</f>
        <v>3600</v>
      </c>
      <c r="AF6" s="134"/>
      <c r="AG6" s="134" t="s">
        <v>38</v>
      </c>
      <c r="AH6" s="141"/>
      <c r="AI6" s="133">
        <f>+AI16+AI23+AI24+AI30+AI38+AI39+AI40+AI45</f>
        <v>3201.56</v>
      </c>
      <c r="AJ6" s="133">
        <f>+AJ16+AJ23+AJ24+AJ30+AJ38+AJ39+AJ40+AJ45</f>
        <v>3550</v>
      </c>
      <c r="AK6" s="134"/>
      <c r="AL6" s="134" t="s">
        <v>38</v>
      </c>
      <c r="AM6" s="141"/>
      <c r="AN6" s="133">
        <f>+AN16+AN23+AN24+AN30+AN38+AN39+AN45+AN46</f>
        <v>3855.2840000000001</v>
      </c>
      <c r="AO6" s="133">
        <f>+AO16+AO23+AO24+AO30+AO38+AO39+AO45+AO46</f>
        <v>4900</v>
      </c>
      <c r="AP6" s="134"/>
      <c r="AQ6" s="134" t="s">
        <v>38</v>
      </c>
      <c r="AR6" s="141"/>
      <c r="AS6" s="133">
        <f>+AS15+AS16+AS17+AS18+AS19+AS23+AS24+AS25+AS30+AS38+AS45+AS46</f>
        <v>4001.2589999999996</v>
      </c>
      <c r="AT6" s="133">
        <f>+AT15+AT16+AT17+AT18+AT19+AT23+AT24+AT25+AT30+AT38+AT45+AT46</f>
        <v>4000</v>
      </c>
      <c r="AU6" s="134"/>
      <c r="AV6" s="134" t="s">
        <v>38</v>
      </c>
      <c r="AW6" s="141"/>
      <c r="AX6" s="133">
        <f>+AX15+AX23+AX24+AX25+AX26+AX27+AX30+AX38+AX45+AX46+AX47+AX48+AX63</f>
        <v>4311.6279999999997</v>
      </c>
      <c r="AY6" s="133">
        <f>+AY15+AY23+AY24+AY25+AY26+AY27+AY30+AY38+AY45+AY46+AY47+AY48+AY63</f>
        <v>6320</v>
      </c>
      <c r="AZ6" s="133">
        <f t="shared" ref="AZ6" si="1">+AZ15+AZ23+AZ24+AZ25+AZ26+AZ27+AZ30+AZ38+AZ45+AZ46+AZ47+AZ48+AZ63</f>
        <v>0</v>
      </c>
      <c r="BA6" s="134" t="s">
        <v>38</v>
      </c>
      <c r="BB6" s="141"/>
      <c r="BC6" s="133">
        <f>+BC15+BC23+BC30+BC38+BC45</f>
        <v>1386.1969999999999</v>
      </c>
      <c r="BD6" s="133">
        <f>+BD15+BD23+BD30+BD38+BD45</f>
        <v>2060</v>
      </c>
      <c r="BE6" s="134"/>
      <c r="BF6" s="134" t="s">
        <v>38</v>
      </c>
      <c r="BG6" s="195"/>
      <c r="BH6" s="133">
        <f>+BH15+BH16+BH23+BH30+BH31+BH38+BH39+BH45+BH74</f>
        <v>2815.623</v>
      </c>
      <c r="BI6" s="133">
        <f>+BI15+BI16+BI23+BI30+BI31+BI38+BI39+BI45+BI74</f>
        <v>3450</v>
      </c>
      <c r="BJ6" s="134"/>
      <c r="BK6" s="134" t="s">
        <v>38</v>
      </c>
      <c r="BL6" s="141"/>
      <c r="BM6" s="133">
        <f>+BR24+BM30+BM31+BM38+BM45+BM46+BM47+BM74</f>
        <v>2500.7139999999999</v>
      </c>
      <c r="BN6" s="133">
        <f>+BS24+BN30+BN31+BN38+BN45+BN46+BN47+BN74</f>
        <v>2900</v>
      </c>
      <c r="BO6" s="134"/>
      <c r="BP6" s="134" t="s">
        <v>38</v>
      </c>
      <c r="BQ6" s="141"/>
      <c r="BR6" s="133">
        <f>+BR23+BR30+BR38+BR39+BR40+BR45+BR74</f>
        <v>2133.6179999999999</v>
      </c>
      <c r="BS6" s="133">
        <f>+BS23+BS30+BS38+BS39+BS40+BS45+BS74+BS24</f>
        <v>2800</v>
      </c>
      <c r="BT6" s="134"/>
      <c r="BU6" s="134" t="s">
        <v>38</v>
      </c>
      <c r="BV6" s="141"/>
      <c r="BW6" s="133">
        <f>+BW15+BW30+BW31+BW32+BW33+BW38+BW45+BW74</f>
        <v>2130.857</v>
      </c>
      <c r="BX6" s="133">
        <f>+BX15+BX30+BX31+BX32+BX33+BX38+BX45+BX74</f>
        <v>3000</v>
      </c>
      <c r="BY6" s="134"/>
      <c r="BZ6" s="134" t="s">
        <v>38</v>
      </c>
      <c r="CA6" s="141"/>
      <c r="CB6" s="133">
        <f>+CB15+CB16+CB30+CB31+CB38+CB45+CB74</f>
        <v>2628.41</v>
      </c>
      <c r="CC6" s="133">
        <f>+CC15+CC16+CC30+CC31+CC38+CC45+CC74</f>
        <v>3150</v>
      </c>
      <c r="CD6" s="134"/>
      <c r="CE6" s="134" t="s">
        <v>38</v>
      </c>
      <c r="CF6" s="141"/>
      <c r="CG6" s="133">
        <f>+CG15+CG16+CG30+CG45+CG74</f>
        <v>1650.43</v>
      </c>
      <c r="CH6" s="133">
        <f>+CH15+CH16+CH30+CH45+CH74</f>
        <v>2680</v>
      </c>
      <c r="CI6" s="134"/>
      <c r="CJ6" s="134" t="s">
        <v>38</v>
      </c>
      <c r="CK6" s="141"/>
      <c r="CL6" s="133">
        <f>+CL15+CL23+CL24+CL30+CL38+CL39+CL45+CL46+CL74</f>
        <v>3720.5800000000004</v>
      </c>
      <c r="CM6" s="133">
        <f>+CM15+CM23+CM24+CM30+CM38+CM39+CM45+CM46+CM74</f>
        <v>4520</v>
      </c>
      <c r="CN6" s="134"/>
      <c r="CO6" s="134" t="s">
        <v>38</v>
      </c>
      <c r="CP6" s="141"/>
      <c r="CQ6" s="133">
        <f>+CQ15+CQ30+CQ38+CQ39+CQ45</f>
        <v>2302.87</v>
      </c>
      <c r="CR6" s="133">
        <f>+CR15+CR30+CR38+CR39+CR45</f>
        <v>2900</v>
      </c>
      <c r="CS6" s="134"/>
      <c r="CT6" s="134" t="s">
        <v>38</v>
      </c>
      <c r="CU6" s="141"/>
      <c r="CV6" s="133">
        <f>+CV15+CV16+CV23+CV30+CV38+CV39+CV45</f>
        <v>2259.54</v>
      </c>
      <c r="CW6" s="133">
        <f>+CW15+CW16+CW23+CW30+CW38+CW39+CW45</f>
        <v>2660</v>
      </c>
      <c r="CX6" s="134"/>
      <c r="CY6" s="134" t="s">
        <v>38</v>
      </c>
      <c r="CZ6" s="141"/>
      <c r="DA6" s="133">
        <f>+DA15+DA16+DA23+DA30+DA45</f>
        <v>1614.7729999999999</v>
      </c>
      <c r="DB6" s="133">
        <f>+DB15+DB16+DB23+DB30+DB45</f>
        <v>2290</v>
      </c>
      <c r="DC6" s="134"/>
      <c r="DD6" s="134" t="s">
        <v>38</v>
      </c>
      <c r="DE6" s="141"/>
      <c r="DF6" s="133">
        <f>+DF15+DF30+DF38+DF39+DF45</f>
        <v>1903.12</v>
      </c>
      <c r="DG6" s="133">
        <f>+DG15+DG30+DG38+DG39+DG45</f>
        <v>2530</v>
      </c>
      <c r="DH6" s="134"/>
      <c r="DI6" s="134" t="s">
        <v>38</v>
      </c>
      <c r="DJ6" s="141"/>
      <c r="DK6" s="133">
        <f>+DK15+DK30+DK38+DK45</f>
        <v>1789.32</v>
      </c>
      <c r="DL6" s="133">
        <f>+DL15+DL30+DL38+DL45</f>
        <v>2650</v>
      </c>
      <c r="DM6" s="134"/>
      <c r="DN6" s="134" t="s">
        <v>38</v>
      </c>
      <c r="DO6" s="141"/>
      <c r="DP6" s="133">
        <f>+DP15+DP38+DP45</f>
        <v>2234.92</v>
      </c>
      <c r="DQ6" s="133">
        <f>+DQ15+DQ38+DQ45</f>
        <v>2600</v>
      </c>
      <c r="DR6" s="134"/>
      <c r="DS6" s="134" t="s">
        <v>38</v>
      </c>
      <c r="DT6" s="141"/>
      <c r="DU6" s="133">
        <f>+DU15+DU38+DU45</f>
        <v>1646.8400000000001</v>
      </c>
      <c r="DV6" s="133">
        <f>+DV15+DV38+DV45</f>
        <v>2150</v>
      </c>
      <c r="DW6" s="134"/>
      <c r="DX6" s="134" t="s">
        <v>38</v>
      </c>
      <c r="DY6" s="141"/>
      <c r="DZ6" s="133">
        <f>+DZ15+DZ38+DZ45+DZ63</f>
        <v>1980.8</v>
      </c>
      <c r="EA6" s="133">
        <f>+EA15+EA38+EA45+EA63</f>
        <v>1900</v>
      </c>
      <c r="EB6" s="134"/>
      <c r="EC6" s="134" t="s">
        <v>38</v>
      </c>
      <c r="ED6" s="141"/>
      <c r="EE6" s="133">
        <f>+EE15+EE38+EE45+EE63</f>
        <v>1692.81</v>
      </c>
      <c r="EF6" s="133">
        <f>+EF15+EF38+EF45+EF63</f>
        <v>2100</v>
      </c>
      <c r="EG6" s="134"/>
      <c r="EH6" s="134" t="s">
        <v>38</v>
      </c>
      <c r="EI6" s="132"/>
      <c r="EJ6" s="133">
        <f>+EJ15+EJ38+EJ45+EJ63</f>
        <v>1913.27</v>
      </c>
      <c r="EK6" s="133">
        <f>+EK15+EK38+EK45+EK63</f>
        <v>2140</v>
      </c>
      <c r="EL6" s="134"/>
      <c r="EM6" s="134" t="s">
        <v>38</v>
      </c>
      <c r="EN6" s="132"/>
      <c r="EO6" s="133">
        <f>+EO15+EO23+EO30+EO38+EO45+EO63</f>
        <v>2511.6</v>
      </c>
      <c r="EP6" s="133">
        <f>+EP15+EP23+EP30+EP38+EP45+EP63</f>
        <v>2450</v>
      </c>
      <c r="EQ6" s="134"/>
      <c r="ER6" s="134" t="s">
        <v>38</v>
      </c>
      <c r="ES6" s="141"/>
      <c r="ET6" s="133">
        <f>+ET15+ET23+ET45+ET63+ET64</f>
        <v>1448.24</v>
      </c>
      <c r="EU6" s="133">
        <f>+EU15+EU23+EU45+EU63+EU64</f>
        <v>1520</v>
      </c>
      <c r="EV6" s="80"/>
      <c r="EW6" s="228" t="s">
        <v>38</v>
      </c>
      <c r="EX6" s="270">
        <f>+E6+J6+O6+T6+Y6+AD6+AI6+AN6+AS6+AX6+BC6+BH6+BM6+BR6+BW6+CB6+CG6+CL6+CQ6+CV6+DA6+DF6+DK6+DP6+DU6+DZ6+EE6+EJ6+EO6+ET6</f>
        <v>73580.046000000031</v>
      </c>
      <c r="EY6" s="270">
        <f>+F6+K6+P6+U6+Z6+AE6+AJ6+AO6+AT6+AY6+BD6+BI6+BN6+BS6+BX6+CC6+CH6+CM6+CR6+CW6+DB6+DG6+DL6+DQ6+DV6+EA6+EF6+EK6+EP6+EU6</f>
        <v>92690</v>
      </c>
      <c r="EZ6" s="425">
        <f t="shared" ref="EZ6:EZ11" si="2">+EY6/EX6</f>
        <v>1.2597165269507982</v>
      </c>
    </row>
    <row r="7" spans="1:156" ht="21">
      <c r="A7" s="141"/>
      <c r="B7" s="132" t="s">
        <v>40</v>
      </c>
      <c r="C7" s="132" t="s">
        <v>39</v>
      </c>
      <c r="D7" s="141"/>
      <c r="E7" s="191">
        <f>+E15+E16+E39+E52+E56</f>
        <v>2971.9</v>
      </c>
      <c r="F7" s="191">
        <f>+F15+F16+F39+F52+F56</f>
        <v>2370</v>
      </c>
      <c r="G7" s="134"/>
      <c r="H7" s="132" t="s">
        <v>39</v>
      </c>
      <c r="I7" s="194"/>
      <c r="J7" s="191">
        <f>+J16+J38+J39+J52</f>
        <v>2613.3399999999997</v>
      </c>
      <c r="K7" s="191">
        <f>+K16+K38+K39+K52</f>
        <v>3300</v>
      </c>
      <c r="L7" s="133">
        <v>1.3699683705548131</v>
      </c>
      <c r="M7" s="132" t="s">
        <v>39</v>
      </c>
      <c r="N7" s="195"/>
      <c r="O7" s="191">
        <f>+O38+O52</f>
        <v>1674.67</v>
      </c>
      <c r="P7" s="191">
        <f>+P38+P52</f>
        <v>1280</v>
      </c>
      <c r="Q7" s="134"/>
      <c r="R7" s="132" t="s">
        <v>39</v>
      </c>
      <c r="S7" s="141"/>
      <c r="T7" s="133">
        <f>+T38+T56</f>
        <v>518.98</v>
      </c>
      <c r="U7" s="133">
        <f>+U38+U56</f>
        <v>550</v>
      </c>
      <c r="V7" s="134"/>
      <c r="W7" s="132" t="s">
        <v>39</v>
      </c>
      <c r="X7" s="141"/>
      <c r="Y7" s="133">
        <f>+Y56</f>
        <v>156.97</v>
      </c>
      <c r="Z7" s="133">
        <f t="shared" ref="Z7:AA7" si="3">+Z56</f>
        <v>240</v>
      </c>
      <c r="AA7" s="133">
        <f t="shared" si="3"/>
        <v>0</v>
      </c>
      <c r="AB7" s="132" t="s">
        <v>39</v>
      </c>
      <c r="AC7" s="141"/>
      <c r="AD7" s="191">
        <f>+AD25</f>
        <v>784</v>
      </c>
      <c r="AE7" s="191">
        <f>+AE25</f>
        <v>1000</v>
      </c>
      <c r="AF7" s="134"/>
      <c r="AG7" s="132" t="s">
        <v>39</v>
      </c>
      <c r="AH7" s="141"/>
      <c r="AI7" s="133"/>
      <c r="AJ7" s="133"/>
      <c r="AK7" s="134"/>
      <c r="AL7" s="132" t="s">
        <v>39</v>
      </c>
      <c r="AM7" s="141"/>
      <c r="AN7" s="133">
        <f>+AN31</f>
        <v>227.52600000000001</v>
      </c>
      <c r="AO7" s="133">
        <f>+AO31</f>
        <v>800</v>
      </c>
      <c r="AP7" s="134"/>
      <c r="AQ7" s="132" t="s">
        <v>39</v>
      </c>
      <c r="AR7" s="141"/>
      <c r="AS7" s="133">
        <f>+AS26+AS27+AS31+AS39</f>
        <v>2039.5070000000001</v>
      </c>
      <c r="AT7" s="133">
        <f>+AT26+AT27+AT31+AT39</f>
        <v>3430</v>
      </c>
      <c r="AU7" s="134"/>
      <c r="AV7" s="132" t="s">
        <v>39</v>
      </c>
      <c r="AW7" s="141"/>
      <c r="AX7" s="133">
        <f>+AX31+AX56</f>
        <v>938.58299999999997</v>
      </c>
      <c r="AY7" s="133">
        <f>+AY31+AY56</f>
        <v>1250</v>
      </c>
      <c r="AZ7" s="133">
        <f t="shared" ref="AZ7" si="4">+AZ31+AZ56</f>
        <v>0</v>
      </c>
      <c r="BA7" s="132" t="s">
        <v>39</v>
      </c>
      <c r="BB7" s="141"/>
      <c r="BC7" s="133">
        <f>+BC16+BC17+BC18+BC19+BC24+BC25+BC26+BC27+BC31+BC32+BC56</f>
        <v>4079.91</v>
      </c>
      <c r="BD7" s="133">
        <f>+BD16+BD17+BD18+BD19+BD24+BD25+BD26+BD27+BD31+BD32+BD56</f>
        <v>6850</v>
      </c>
      <c r="BE7" s="134"/>
      <c r="BF7" s="132" t="s">
        <v>39</v>
      </c>
      <c r="BG7" s="195"/>
      <c r="BH7" s="133">
        <f>+BH17+BH18+BH19+BH24+BH32+BH33+BH40+BH41+BH42</f>
        <v>3574.7389999999996</v>
      </c>
      <c r="BI7" s="133">
        <f>+BI17+BI18+BI19+BI24+BI32+BI33+BI40+BI41+BI42</f>
        <v>4800</v>
      </c>
      <c r="BJ7" s="134"/>
      <c r="BK7" s="132" t="s">
        <v>39</v>
      </c>
      <c r="BL7" s="141"/>
      <c r="BM7" s="133">
        <f>+BM16+BM17+BR25+BM23+BM32+BM33+BM39+BM40+BM48+BM49</f>
        <v>2996.174</v>
      </c>
      <c r="BN7" s="133">
        <f>+BN16+BN17+BS25+BN23+BN32+BN33+BN39+BN40+BN48+BN49</f>
        <v>4500</v>
      </c>
      <c r="BO7" s="134"/>
      <c r="BP7" s="132" t="s">
        <v>39</v>
      </c>
      <c r="BQ7" s="141"/>
      <c r="BR7" s="133">
        <f>+BR16+BR17+BM24+BR31+BR32+BR41+BR42+BR46+BR47</f>
        <v>4898.5240000000003</v>
      </c>
      <c r="BS7" s="133">
        <f>+BS16+BS17+BS31+BS32+BS41+BS42+BS46+BS47+BS25</f>
        <v>6270</v>
      </c>
      <c r="BT7" s="134"/>
      <c r="BU7" s="132" t="s">
        <v>39</v>
      </c>
      <c r="BV7" s="141"/>
      <c r="BW7" s="133">
        <f>+BW23+BW34+BW39+BW40+BW41+BW42+BW46+BW47</f>
        <v>2725.1379999999999</v>
      </c>
      <c r="BX7" s="133">
        <f>+BX23+BX34+BX39+BX40+BX41+BX42+BX46+BX47</f>
        <v>3756</v>
      </c>
      <c r="BY7" s="134"/>
      <c r="BZ7" s="132" t="s">
        <v>39</v>
      </c>
      <c r="CA7" s="141"/>
      <c r="CB7" s="133">
        <f>+CB17+CB18+CB23+CB24+CB25+CB32+CB39+CB46+CB47</f>
        <v>3499.4569999999999</v>
      </c>
      <c r="CC7" s="133">
        <f>+CC17+CC18+CC23+CC24+CC25+CC32+CC39+CC46+CC47</f>
        <v>5253</v>
      </c>
      <c r="CD7" s="134"/>
      <c r="CE7" s="132" t="s">
        <v>39</v>
      </c>
      <c r="CF7" s="141"/>
      <c r="CG7" s="133">
        <f>+CG17+CG18+CG23+CG24+CG25+CG31+CG46</f>
        <v>1940.5439999999999</v>
      </c>
      <c r="CH7" s="133">
        <f>+CH17+CH18+CH23+CH24+CH25+CH31+CH46</f>
        <v>3199</v>
      </c>
      <c r="CI7" s="134"/>
      <c r="CJ7" s="132" t="s">
        <v>39</v>
      </c>
      <c r="CK7" s="141"/>
      <c r="CL7" s="133">
        <f>+CL16+CL17+CL25+CL31+CL40+CL47</f>
        <v>1327.1190000000001</v>
      </c>
      <c r="CM7" s="133">
        <f>+CM16+CM17+CM25+CM31+CM40+CM47</f>
        <v>2380</v>
      </c>
      <c r="CN7" s="134"/>
      <c r="CO7" s="132" t="s">
        <v>39</v>
      </c>
      <c r="CP7" s="141"/>
      <c r="CQ7" s="133">
        <f>+CQ16+CQ23+CQ31+CQ40+CQ41+CQ46</f>
        <v>1669.873</v>
      </c>
      <c r="CR7" s="133">
        <f>+CR16+CR23+CR31+CR40+CR41+CR46</f>
        <v>3097</v>
      </c>
      <c r="CS7" s="134"/>
      <c r="CT7" s="132" t="s">
        <v>39</v>
      </c>
      <c r="CU7" s="141"/>
      <c r="CV7" s="133">
        <f>+CV17+CV24+CV31+CV40+CV41+CV42+CV46+CV47+CV48</f>
        <v>2620.7910000000002</v>
      </c>
      <c r="CW7" s="133">
        <f>+CW17+CW24+CW31+CW40+CW41+CW42+CW46+CW47+CW48</f>
        <v>3980</v>
      </c>
      <c r="CX7" s="134"/>
      <c r="CY7" s="132" t="s">
        <v>39</v>
      </c>
      <c r="CZ7" s="141"/>
      <c r="DA7" s="133">
        <f>+DA17+DA18+DA24+DA31+DA32+DA38+DA46+DA47</f>
        <v>3333.5970000000002</v>
      </c>
      <c r="DB7" s="133">
        <f>+DB17+DB18+DB24+DB31+DB32+DB38+DB46+DB47</f>
        <v>5069</v>
      </c>
      <c r="DC7" s="134"/>
      <c r="DD7" s="132" t="s">
        <v>39</v>
      </c>
      <c r="DE7" s="141"/>
      <c r="DF7" s="133">
        <f>+DF17+DF31+DF32+DF40+DF46+DF47+DF48+DF76</f>
        <v>1995.9939999999999</v>
      </c>
      <c r="DG7" s="133">
        <f>+DG17+DG31+DG32+DG40+DG46+DG47+DG48+DG76</f>
        <v>3880</v>
      </c>
      <c r="DH7" s="134"/>
      <c r="DI7" s="132" t="s">
        <v>39</v>
      </c>
      <c r="DJ7" s="141"/>
      <c r="DK7" s="133">
        <f>+DK16+DK31+DK39+DK46+DK76</f>
        <v>1783.3440000000001</v>
      </c>
      <c r="DL7" s="133">
        <f>+DL16+DL31+DL39+DL46+DL76</f>
        <v>3050</v>
      </c>
      <c r="DM7" s="134"/>
      <c r="DN7" s="132" t="s">
        <v>39</v>
      </c>
      <c r="DO7" s="141"/>
      <c r="DP7" s="133">
        <f>+DP16+DP17+DP30+DP31+DP39+DP46+DP76</f>
        <v>2221.23</v>
      </c>
      <c r="DQ7" s="133">
        <f>+DQ16+DQ17+DQ30+DQ31+DQ39+DQ46+DQ76</f>
        <v>4100</v>
      </c>
      <c r="DR7" s="134"/>
      <c r="DS7" s="132" t="s">
        <v>39</v>
      </c>
      <c r="DT7" s="141"/>
      <c r="DU7" s="133">
        <f>+DU17+DU23+DU24+DU30+DU39+DU46+DU63+DU76</f>
        <v>3024.45</v>
      </c>
      <c r="DV7" s="133">
        <f>+DV17+DV23+DV24+DV30+DV39+DV46+DV63+DV76</f>
        <v>3950</v>
      </c>
      <c r="DW7" s="134"/>
      <c r="DX7" s="132" t="s">
        <v>39</v>
      </c>
      <c r="DY7" s="141"/>
      <c r="DZ7" s="133">
        <f>+DZ17+DZ23+DZ30+DZ39+DZ46+DZ76</f>
        <v>2454.37</v>
      </c>
      <c r="EA7" s="133">
        <f>+EA17+EA23+EA30+EA39+EA46+EA76</f>
        <v>3655</v>
      </c>
      <c r="EB7" s="134"/>
      <c r="EC7" s="132" t="s">
        <v>39</v>
      </c>
      <c r="ED7" s="141"/>
      <c r="EE7" s="133">
        <f>+EE17+EE23+EE30+EE39+EE46+EE76</f>
        <v>1765.3</v>
      </c>
      <c r="EF7" s="133">
        <f>+EF17+EF23+EF30+EF39+EF46+EF76</f>
        <v>2740</v>
      </c>
      <c r="EG7" s="134"/>
      <c r="EH7" s="132" t="s">
        <v>39</v>
      </c>
      <c r="EI7" s="132"/>
      <c r="EJ7" s="133">
        <f>+EJ17+EJ18+EJ23+EJ30+EJ39+EJ46+EJ76</f>
        <v>2203.3000000000002</v>
      </c>
      <c r="EK7" s="133">
        <f>+EK17+EK18+EK23+EK30+EK39+EK46+EK76</f>
        <v>3308</v>
      </c>
      <c r="EL7" s="134"/>
      <c r="EM7" s="132" t="s">
        <v>39</v>
      </c>
      <c r="EN7" s="132"/>
      <c r="EO7" s="133">
        <f>+EO17+EO31+EO39+EO46+EO47</f>
        <v>2376.48</v>
      </c>
      <c r="EP7" s="133">
        <f>+EP17+EP31+EP39+EP46+EP47</f>
        <v>3100</v>
      </c>
      <c r="EQ7" s="134"/>
      <c r="ER7" s="132" t="s">
        <v>39</v>
      </c>
      <c r="ES7" s="141"/>
      <c r="ET7" s="133">
        <f>+ET17+ET38+ET46+ET30</f>
        <v>1817.75</v>
      </c>
      <c r="EU7" s="133">
        <f>+EU17+EU38+EU46+EU30</f>
        <v>2250</v>
      </c>
      <c r="EV7" s="80"/>
      <c r="EW7" s="226" t="s">
        <v>39</v>
      </c>
      <c r="EX7" s="270">
        <f t="shared" ref="EX7:EX11" si="5">+E7+J7+O7+T7+Y7+AD7+AI7+AN7+AS7+AX7+BC7+BH7+BM7+BR7+BW7+CB7+CG7+CL7+CQ7+CV7+DA7+DF7+DK7+DP7+DU7+DZ7+EE7+EJ7+EO7+ET7</f>
        <v>64233.560000000005</v>
      </c>
      <c r="EY7" s="270">
        <f t="shared" ref="EY7:EY11" si="6">+F7+K7+P7+U7+Z7+AE7+AJ7+AO7+AT7+AY7+BD7+BI7+BN7+BS7+BX7+CC7+CH7+CM7+CR7+CW7+DB7+DG7+DL7+DQ7+DV7+EA7+EF7+EK7+EP7+EU7</f>
        <v>93407</v>
      </c>
      <c r="EZ7" s="425">
        <f t="shared" si="2"/>
        <v>1.4541775358550888</v>
      </c>
    </row>
    <row r="8" spans="1:156" ht="21">
      <c r="A8" s="132"/>
      <c r="B8" s="132"/>
      <c r="C8" s="134" t="s">
        <v>74</v>
      </c>
      <c r="D8" s="141"/>
      <c r="E8" s="191">
        <f>+E63</f>
        <v>592.74</v>
      </c>
      <c r="F8" s="191">
        <f>+F63</f>
        <v>560</v>
      </c>
      <c r="G8" s="134"/>
      <c r="H8" s="134" t="s">
        <v>74</v>
      </c>
      <c r="I8" s="194"/>
      <c r="J8" s="191">
        <f>+J63</f>
        <v>255.03</v>
      </c>
      <c r="K8" s="191">
        <f>+K63</f>
        <v>360</v>
      </c>
      <c r="L8" s="133">
        <v>1.0667838037117803</v>
      </c>
      <c r="M8" s="134" t="s">
        <v>74</v>
      </c>
      <c r="N8" s="195"/>
      <c r="O8" s="191">
        <f>+O63</f>
        <v>469.6</v>
      </c>
      <c r="P8" s="191">
        <f>+P63</f>
        <v>840</v>
      </c>
      <c r="Q8" s="134"/>
      <c r="R8" s="134" t="s">
        <v>74</v>
      </c>
      <c r="S8" s="141"/>
      <c r="T8" s="133">
        <f>+T52+T63</f>
        <v>709.27</v>
      </c>
      <c r="U8" s="133">
        <f>+U52+U63</f>
        <v>990</v>
      </c>
      <c r="V8" s="134"/>
      <c r="W8" s="134" t="s">
        <v>74</v>
      </c>
      <c r="X8" s="141"/>
      <c r="Y8" s="133">
        <f>+Y52+Y53+Y63</f>
        <v>759.95</v>
      </c>
      <c r="Z8" s="133">
        <f t="shared" ref="Z8:AA8" si="7">+Z52+Z53+Z63</f>
        <v>880</v>
      </c>
      <c r="AA8" s="133">
        <f t="shared" si="7"/>
        <v>0</v>
      </c>
      <c r="AB8" s="134" t="s">
        <v>74</v>
      </c>
      <c r="AC8" s="141"/>
      <c r="AD8" s="191">
        <f>+AD56+AD63</f>
        <v>853.04</v>
      </c>
      <c r="AE8" s="191">
        <f>+AE56+AE63</f>
        <v>810</v>
      </c>
      <c r="AF8" s="134"/>
      <c r="AG8" s="134" t="s">
        <v>74</v>
      </c>
      <c r="AH8" s="141"/>
      <c r="AI8" s="133">
        <f>+AI56+AI63</f>
        <v>539.55999999999995</v>
      </c>
      <c r="AJ8" s="133">
        <f>+AJ56+AJ63</f>
        <v>730</v>
      </c>
      <c r="AK8" s="134"/>
      <c r="AL8" s="134" t="s">
        <v>74</v>
      </c>
      <c r="AM8" s="141"/>
      <c r="AN8" s="133">
        <f>+AN56+AN63+AN64</f>
        <v>378.4</v>
      </c>
      <c r="AO8" s="133">
        <f>+AO56+AO63+AO64</f>
        <v>550</v>
      </c>
      <c r="AP8" s="134"/>
      <c r="AQ8" s="134" t="s">
        <v>74</v>
      </c>
      <c r="AR8" s="141"/>
      <c r="AS8" s="133">
        <f>+AS56+AS63</f>
        <v>654.20000000000005</v>
      </c>
      <c r="AT8" s="133">
        <f>+AT56+AT63</f>
        <v>420</v>
      </c>
      <c r="AU8" s="134"/>
      <c r="AV8" s="134" t="s">
        <v>74</v>
      </c>
      <c r="AW8" s="141"/>
      <c r="AX8" s="133"/>
      <c r="AY8" s="133"/>
      <c r="AZ8" s="133"/>
      <c r="BA8" s="134" t="s">
        <v>74</v>
      </c>
      <c r="BB8" s="141"/>
      <c r="BC8" s="133"/>
      <c r="BD8" s="133"/>
      <c r="BE8" s="134"/>
      <c r="BF8" s="134" t="s">
        <v>74</v>
      </c>
      <c r="BG8" s="195"/>
      <c r="BH8" s="133">
        <f>+BH56</f>
        <v>256.98</v>
      </c>
      <c r="BI8" s="133">
        <f>+BI56</f>
        <v>300</v>
      </c>
      <c r="BJ8" s="134"/>
      <c r="BK8" s="134" t="s">
        <v>74</v>
      </c>
      <c r="BL8" s="141"/>
      <c r="BM8" s="133">
        <f>+BM56</f>
        <v>156.97</v>
      </c>
      <c r="BN8" s="133">
        <f>+BN56</f>
        <v>240</v>
      </c>
      <c r="BO8" s="134"/>
      <c r="BP8" s="134" t="s">
        <v>74</v>
      </c>
      <c r="BQ8" s="141"/>
      <c r="BR8" s="133">
        <f>+BR52+BR56</f>
        <v>1965.74</v>
      </c>
      <c r="BS8" s="133">
        <f>+BS52+BS56</f>
        <v>580</v>
      </c>
      <c r="BT8" s="134"/>
      <c r="BU8" s="134" t="s">
        <v>74</v>
      </c>
      <c r="BV8" s="141"/>
      <c r="BW8" s="133">
        <f>+BW52</f>
        <v>215.7</v>
      </c>
      <c r="BX8" s="133">
        <f>+BX52</f>
        <v>250</v>
      </c>
      <c r="BY8" s="134"/>
      <c r="BZ8" s="134" t="s">
        <v>74</v>
      </c>
      <c r="CA8" s="141"/>
      <c r="CB8" s="133">
        <f>+CB52</f>
        <v>473.85</v>
      </c>
      <c r="CC8" s="133">
        <f>+CC52</f>
        <v>300</v>
      </c>
      <c r="CD8" s="134"/>
      <c r="CE8" s="134" t="s">
        <v>74</v>
      </c>
      <c r="CF8" s="141"/>
      <c r="CG8" s="133">
        <f>+CG52</f>
        <v>685.67</v>
      </c>
      <c r="CH8" s="133">
        <f>+CH52</f>
        <v>300</v>
      </c>
      <c r="CI8" s="134"/>
      <c r="CJ8" s="134" t="s">
        <v>74</v>
      </c>
      <c r="CK8" s="141"/>
      <c r="CL8" s="133"/>
      <c r="CM8" s="133"/>
      <c r="CN8" s="134"/>
      <c r="CO8" s="134" t="s">
        <v>74</v>
      </c>
      <c r="CP8" s="141"/>
      <c r="CQ8" s="133">
        <f>+CQ56</f>
        <v>375.87</v>
      </c>
      <c r="CR8" s="133">
        <f>+CR56</f>
        <v>250</v>
      </c>
      <c r="CS8" s="134"/>
      <c r="CT8" s="134" t="s">
        <v>74</v>
      </c>
      <c r="CU8" s="141"/>
      <c r="CV8" s="133">
        <f>+CV56</f>
        <v>143.9</v>
      </c>
      <c r="CW8" s="133">
        <f>+CW56</f>
        <v>200</v>
      </c>
      <c r="CX8" s="134"/>
      <c r="CY8" s="134" t="s">
        <v>74</v>
      </c>
      <c r="CZ8" s="141"/>
      <c r="DA8" s="133"/>
      <c r="DB8" s="133"/>
      <c r="DC8" s="134"/>
      <c r="DD8" s="134" t="s">
        <v>74</v>
      </c>
      <c r="DE8" s="141"/>
      <c r="DF8" s="133"/>
      <c r="DG8" s="133"/>
      <c r="DH8" s="134"/>
      <c r="DI8" s="134" t="s">
        <v>74</v>
      </c>
      <c r="DJ8" s="141"/>
      <c r="DK8" s="133"/>
      <c r="DL8" s="133"/>
      <c r="DM8" s="134"/>
      <c r="DN8" s="134" t="s">
        <v>74</v>
      </c>
      <c r="DO8" s="141"/>
      <c r="DP8" s="133"/>
      <c r="DQ8" s="133"/>
      <c r="DR8" s="134"/>
      <c r="DS8" s="134" t="s">
        <v>74</v>
      </c>
      <c r="DT8" s="141"/>
      <c r="DU8" s="133"/>
      <c r="DV8" s="133"/>
      <c r="DW8" s="134"/>
      <c r="DX8" s="134" t="s">
        <v>74</v>
      </c>
      <c r="DY8" s="141"/>
      <c r="DZ8" s="133"/>
      <c r="EA8" s="133"/>
      <c r="EB8" s="134"/>
      <c r="EC8" s="134" t="s">
        <v>74</v>
      </c>
      <c r="ED8" s="141"/>
      <c r="EE8" s="133"/>
      <c r="EF8" s="133"/>
      <c r="EG8" s="134"/>
      <c r="EH8" s="134" t="s">
        <v>74</v>
      </c>
      <c r="EI8" s="132"/>
      <c r="EJ8" s="133"/>
      <c r="EK8" s="133"/>
      <c r="EL8" s="134"/>
      <c r="EM8" s="134" t="s">
        <v>74</v>
      </c>
      <c r="EN8" s="132"/>
      <c r="EO8" s="133"/>
      <c r="EP8" s="133"/>
      <c r="EQ8" s="134"/>
      <c r="ER8" s="134" t="s">
        <v>74</v>
      </c>
      <c r="ES8" s="141"/>
      <c r="ET8" s="133"/>
      <c r="EU8" s="133"/>
      <c r="EV8" s="80"/>
      <c r="EW8" s="228" t="s">
        <v>74</v>
      </c>
      <c r="EX8" s="270">
        <f t="shared" si="5"/>
        <v>9486.4700000000012</v>
      </c>
      <c r="EY8" s="270">
        <f t="shared" si="6"/>
        <v>8560</v>
      </c>
      <c r="EZ8" s="425">
        <f t="shared" si="2"/>
        <v>0.90233775050150355</v>
      </c>
    </row>
    <row r="9" spans="1:156" ht="21">
      <c r="A9" s="132"/>
      <c r="B9" s="132"/>
      <c r="C9" s="132" t="s">
        <v>77</v>
      </c>
      <c r="D9" s="141"/>
      <c r="E9" s="191"/>
      <c r="F9" s="191"/>
      <c r="G9" s="134"/>
      <c r="H9" s="132" t="s">
        <v>77</v>
      </c>
      <c r="I9" s="194"/>
      <c r="J9" s="191"/>
      <c r="K9" s="191"/>
      <c r="L9" s="133"/>
      <c r="M9" s="132" t="s">
        <v>77</v>
      </c>
      <c r="N9" s="195"/>
      <c r="O9" s="191"/>
      <c r="P9" s="191"/>
      <c r="Q9" s="134"/>
      <c r="R9" s="132" t="s">
        <v>77</v>
      </c>
      <c r="S9" s="141"/>
      <c r="T9" s="133"/>
      <c r="U9" s="133"/>
      <c r="V9" s="134"/>
      <c r="W9" s="132" t="s">
        <v>77</v>
      </c>
      <c r="X9" s="141"/>
      <c r="Y9" s="133"/>
      <c r="Z9" s="133"/>
      <c r="AA9" s="133"/>
      <c r="AB9" s="132" t="s">
        <v>77</v>
      </c>
      <c r="AC9" s="141"/>
      <c r="AD9" s="191"/>
      <c r="AE9" s="191"/>
      <c r="AF9" s="134"/>
      <c r="AG9" s="132" t="s">
        <v>77</v>
      </c>
      <c r="AH9" s="141"/>
      <c r="AI9" s="133"/>
      <c r="AJ9" s="133"/>
      <c r="AK9" s="134"/>
      <c r="AL9" s="132" t="s">
        <v>77</v>
      </c>
      <c r="AM9" s="141"/>
      <c r="AN9" s="133"/>
      <c r="AO9" s="133"/>
      <c r="AP9" s="134"/>
      <c r="AQ9" s="132" t="s">
        <v>77</v>
      </c>
      <c r="AR9" s="141"/>
      <c r="AS9" s="133"/>
      <c r="AT9" s="133"/>
      <c r="AU9" s="134"/>
      <c r="AV9" s="132" t="s">
        <v>77</v>
      </c>
      <c r="AW9" s="141"/>
      <c r="AX9" s="133"/>
      <c r="AY9" s="133"/>
      <c r="AZ9" s="133"/>
      <c r="BA9" s="132" t="s">
        <v>77</v>
      </c>
      <c r="BB9" s="141"/>
      <c r="BC9" s="133"/>
      <c r="BD9" s="133"/>
      <c r="BE9" s="134"/>
      <c r="BF9" s="132" t="s">
        <v>77</v>
      </c>
      <c r="BG9" s="195"/>
      <c r="BH9" s="133"/>
      <c r="BI9" s="133"/>
      <c r="BJ9" s="134"/>
      <c r="BK9" s="132" t="s">
        <v>77</v>
      </c>
      <c r="BL9" s="141"/>
      <c r="BM9" s="133">
        <f>+BM52</f>
        <v>539.51</v>
      </c>
      <c r="BN9" s="133">
        <f>+BN52</f>
        <v>350</v>
      </c>
      <c r="BO9" s="134"/>
      <c r="BP9" s="132" t="s">
        <v>77</v>
      </c>
      <c r="BQ9" s="141"/>
      <c r="BR9" s="133"/>
      <c r="BS9" s="133"/>
      <c r="BT9" s="134"/>
      <c r="BU9" s="132" t="s">
        <v>77</v>
      </c>
      <c r="BV9" s="141"/>
      <c r="BW9" s="133">
        <f>+BW56</f>
        <v>459.95</v>
      </c>
      <c r="BX9" s="133">
        <f>+BX56</f>
        <v>290</v>
      </c>
      <c r="BY9" s="134"/>
      <c r="BZ9" s="132" t="s">
        <v>77</v>
      </c>
      <c r="CA9" s="141"/>
      <c r="CB9" s="133">
        <f>+CB56</f>
        <v>166.01</v>
      </c>
      <c r="CC9" s="133">
        <f>+CC56</f>
        <v>170</v>
      </c>
      <c r="CD9" s="134"/>
      <c r="CE9" s="132" t="s">
        <v>77</v>
      </c>
      <c r="CF9" s="141"/>
      <c r="CG9" s="133">
        <f>+CG56</f>
        <v>163.51</v>
      </c>
      <c r="CH9" s="133">
        <f>+CH56</f>
        <v>190</v>
      </c>
      <c r="CI9" s="134"/>
      <c r="CJ9" s="132" t="s">
        <v>77</v>
      </c>
      <c r="CK9" s="141"/>
      <c r="CL9" s="133">
        <f>+CL52+CL56</f>
        <v>694.14</v>
      </c>
      <c r="CM9" s="133">
        <f>+CM52+CM56</f>
        <v>450</v>
      </c>
      <c r="CN9" s="134"/>
      <c r="CO9" s="132" t="s">
        <v>77</v>
      </c>
      <c r="CP9" s="141"/>
      <c r="CQ9" s="133">
        <f>+CQ52+CQ53</f>
        <v>392.06</v>
      </c>
      <c r="CR9" s="133">
        <f>+CR52+CR53</f>
        <v>200</v>
      </c>
      <c r="CS9" s="134"/>
      <c r="CT9" s="132" t="s">
        <v>77</v>
      </c>
      <c r="CU9" s="141"/>
      <c r="CV9" s="133"/>
      <c r="CW9" s="133"/>
      <c r="CX9" s="134"/>
      <c r="CY9" s="132" t="s">
        <v>77</v>
      </c>
      <c r="CZ9" s="141"/>
      <c r="DA9" s="133">
        <f>+DA56</f>
        <v>256.98</v>
      </c>
      <c r="DB9" s="133">
        <f>+DB56</f>
        <v>300</v>
      </c>
      <c r="DC9" s="134"/>
      <c r="DD9" s="132" t="s">
        <v>77</v>
      </c>
      <c r="DE9" s="141"/>
      <c r="DF9" s="133">
        <f>+DF56</f>
        <v>156.97</v>
      </c>
      <c r="DG9" s="133">
        <f>+DG56</f>
        <v>160</v>
      </c>
      <c r="DH9" s="134"/>
      <c r="DI9" s="132" t="s">
        <v>77</v>
      </c>
      <c r="DJ9" s="141"/>
      <c r="DK9" s="133">
        <f>+DK56</f>
        <v>1580.5</v>
      </c>
      <c r="DL9" s="133">
        <f>+DL56</f>
        <v>230</v>
      </c>
      <c r="DM9" s="134"/>
      <c r="DN9" s="132" t="s">
        <v>77</v>
      </c>
      <c r="DO9" s="141"/>
      <c r="DP9" s="133"/>
      <c r="DQ9" s="133"/>
      <c r="DR9" s="134"/>
      <c r="DS9" s="132" t="s">
        <v>77</v>
      </c>
      <c r="DT9" s="141"/>
      <c r="DU9" s="133"/>
      <c r="DV9" s="133"/>
      <c r="DW9" s="134"/>
      <c r="DX9" s="132" t="s">
        <v>77</v>
      </c>
      <c r="DY9" s="141"/>
      <c r="DZ9" s="133"/>
      <c r="EA9" s="133"/>
      <c r="EB9" s="134"/>
      <c r="EC9" s="132" t="s">
        <v>77</v>
      </c>
      <c r="ED9" s="141"/>
      <c r="EE9" s="133"/>
      <c r="EF9" s="133"/>
      <c r="EG9" s="134"/>
      <c r="EH9" s="132" t="s">
        <v>77</v>
      </c>
      <c r="EI9" s="132"/>
      <c r="EJ9" s="133">
        <f>+EJ52+EJ56</f>
        <v>761.11</v>
      </c>
      <c r="EK9" s="133">
        <f>+EK52+EK56</f>
        <v>600</v>
      </c>
      <c r="EL9" s="134"/>
      <c r="EM9" s="132" t="s">
        <v>77</v>
      </c>
      <c r="EN9" s="132"/>
      <c r="EO9" s="133">
        <f>+EO52+EO56</f>
        <v>359.6</v>
      </c>
      <c r="EP9" s="133">
        <f>+EP52+EP56</f>
        <v>330</v>
      </c>
      <c r="EQ9" s="134"/>
      <c r="ER9" s="132" t="s">
        <v>77</v>
      </c>
      <c r="ES9" s="141"/>
      <c r="ET9" s="133">
        <f>+ET52</f>
        <v>473.85</v>
      </c>
      <c r="EU9" s="133">
        <f>+EU52</f>
        <v>300</v>
      </c>
      <c r="EV9" s="80"/>
      <c r="EW9" s="226" t="s">
        <v>77</v>
      </c>
      <c r="EX9" s="270">
        <f t="shared" si="5"/>
        <v>6004.19</v>
      </c>
      <c r="EY9" s="270">
        <f t="shared" si="6"/>
        <v>3570</v>
      </c>
      <c r="EZ9" s="425">
        <f t="shared" si="2"/>
        <v>0.59458478162749684</v>
      </c>
    </row>
    <row r="10" spans="1:156" ht="21">
      <c r="A10" s="132"/>
      <c r="B10" s="132"/>
      <c r="C10" s="134" t="s">
        <v>78</v>
      </c>
      <c r="D10" s="142"/>
      <c r="E10" s="191"/>
      <c r="F10" s="191"/>
      <c r="G10" s="134"/>
      <c r="H10" s="134" t="s">
        <v>78</v>
      </c>
      <c r="I10" s="194"/>
      <c r="J10" s="191"/>
      <c r="K10" s="191"/>
      <c r="L10" s="133"/>
      <c r="M10" s="134" t="s">
        <v>78</v>
      </c>
      <c r="N10" s="195"/>
      <c r="O10" s="191"/>
      <c r="P10" s="191"/>
      <c r="Q10" s="134"/>
      <c r="R10" s="134" t="s">
        <v>78</v>
      </c>
      <c r="S10" s="142"/>
      <c r="T10" s="133"/>
      <c r="U10" s="133"/>
      <c r="V10" s="134"/>
      <c r="W10" s="134" t="s">
        <v>78</v>
      </c>
      <c r="X10" s="142"/>
      <c r="Y10" s="133"/>
      <c r="Z10" s="133"/>
      <c r="AA10" s="133"/>
      <c r="AB10" s="134" t="s">
        <v>78</v>
      </c>
      <c r="AC10" s="142"/>
      <c r="AD10" s="191"/>
      <c r="AE10" s="191"/>
      <c r="AF10" s="134"/>
      <c r="AG10" s="134" t="s">
        <v>78</v>
      </c>
      <c r="AH10" s="142"/>
      <c r="AI10" s="133"/>
      <c r="AJ10" s="133"/>
      <c r="AK10" s="134"/>
      <c r="AL10" s="134" t="s">
        <v>78</v>
      </c>
      <c r="AM10" s="142"/>
      <c r="AN10" s="133"/>
      <c r="AO10" s="133"/>
      <c r="AP10" s="134"/>
      <c r="AQ10" s="134" t="s">
        <v>78</v>
      </c>
      <c r="AR10" s="142"/>
      <c r="AS10" s="133"/>
      <c r="AT10" s="133"/>
      <c r="AU10" s="134"/>
      <c r="AV10" s="134" t="s">
        <v>78</v>
      </c>
      <c r="AW10" s="142"/>
      <c r="AX10" s="133"/>
      <c r="AY10" s="133"/>
      <c r="AZ10" s="133"/>
      <c r="BA10" s="134" t="s">
        <v>78</v>
      </c>
      <c r="BB10" s="142"/>
      <c r="BC10" s="133"/>
      <c r="BD10" s="133"/>
      <c r="BE10" s="134"/>
      <c r="BF10" s="134" t="s">
        <v>78</v>
      </c>
      <c r="BG10" s="195"/>
      <c r="BH10" s="133"/>
      <c r="BI10" s="133"/>
      <c r="BJ10" s="134"/>
      <c r="BK10" s="134" t="s">
        <v>78</v>
      </c>
      <c r="BL10" s="142"/>
      <c r="BM10" s="133"/>
      <c r="BN10" s="133"/>
      <c r="BO10" s="134"/>
      <c r="BP10" s="134" t="s">
        <v>78</v>
      </c>
      <c r="BQ10" s="142"/>
      <c r="BR10" s="133"/>
      <c r="BS10" s="133"/>
      <c r="BT10" s="134"/>
      <c r="BU10" s="134" t="s">
        <v>78</v>
      </c>
      <c r="BV10" s="142"/>
      <c r="BW10" s="133"/>
      <c r="BX10" s="133"/>
      <c r="BY10" s="134"/>
      <c r="BZ10" s="134" t="s">
        <v>78</v>
      </c>
      <c r="CA10" s="142"/>
      <c r="CB10" s="133"/>
      <c r="CC10" s="133"/>
      <c r="CD10" s="134"/>
      <c r="CE10" s="134" t="s">
        <v>78</v>
      </c>
      <c r="CF10" s="142"/>
      <c r="CG10" s="133"/>
      <c r="CH10" s="133"/>
      <c r="CI10" s="134"/>
      <c r="CJ10" s="134" t="s">
        <v>78</v>
      </c>
      <c r="CK10" s="142"/>
      <c r="CL10" s="133"/>
      <c r="CM10" s="133"/>
      <c r="CN10" s="134"/>
      <c r="CO10" s="134" t="s">
        <v>78</v>
      </c>
      <c r="CP10" s="142"/>
      <c r="CQ10" s="133"/>
      <c r="CR10" s="133"/>
      <c r="CS10" s="134"/>
      <c r="CT10" s="134" t="s">
        <v>78</v>
      </c>
      <c r="CU10" s="142"/>
      <c r="CV10" s="133"/>
      <c r="CW10" s="133"/>
      <c r="CX10" s="134"/>
      <c r="CY10" s="134" t="s">
        <v>78</v>
      </c>
      <c r="CZ10" s="142"/>
      <c r="DA10" s="133"/>
      <c r="DB10" s="133"/>
      <c r="DC10" s="134"/>
      <c r="DD10" s="134" t="s">
        <v>78</v>
      </c>
      <c r="DE10" s="142"/>
      <c r="DF10" s="133"/>
      <c r="DG10" s="133"/>
      <c r="DH10" s="134"/>
      <c r="DI10" s="134" t="s">
        <v>78</v>
      </c>
      <c r="DJ10" s="142"/>
      <c r="DK10" s="133"/>
      <c r="DL10" s="133"/>
      <c r="DM10" s="134"/>
      <c r="DN10" s="134" t="s">
        <v>78</v>
      </c>
      <c r="DO10" s="142"/>
      <c r="DP10" s="133">
        <f>+DP56</f>
        <v>459.95</v>
      </c>
      <c r="DQ10" s="133">
        <f>+DQ56</f>
        <v>100</v>
      </c>
      <c r="DR10" s="134"/>
      <c r="DS10" s="134" t="s">
        <v>78</v>
      </c>
      <c r="DT10" s="142"/>
      <c r="DU10" s="133">
        <f>+DU56</f>
        <v>166.01</v>
      </c>
      <c r="DV10" s="133">
        <f>+DV56</f>
        <v>170</v>
      </c>
      <c r="DW10" s="134"/>
      <c r="DX10" s="134" t="s">
        <v>78</v>
      </c>
      <c r="DY10" s="142"/>
      <c r="DZ10" s="133">
        <f>+DZ56</f>
        <v>163.51</v>
      </c>
      <c r="EA10" s="133">
        <f>+EA56</f>
        <v>190</v>
      </c>
      <c r="EB10" s="134"/>
      <c r="EC10" s="134" t="s">
        <v>78</v>
      </c>
      <c r="ED10" s="142"/>
      <c r="EE10" s="133">
        <f>+EE52+EE56</f>
        <v>957.39</v>
      </c>
      <c r="EF10" s="133">
        <f>+EF52+EF56</f>
        <v>450</v>
      </c>
      <c r="EG10" s="134"/>
      <c r="EH10" s="134" t="s">
        <v>78</v>
      </c>
      <c r="EI10" s="134"/>
      <c r="EJ10" s="133"/>
      <c r="EK10" s="133"/>
      <c r="EL10" s="134"/>
      <c r="EM10" s="134" t="s">
        <v>78</v>
      </c>
      <c r="EN10" s="134"/>
      <c r="EO10" s="133"/>
      <c r="EP10" s="133"/>
      <c r="EQ10" s="134"/>
      <c r="ER10" s="134" t="s">
        <v>78</v>
      </c>
      <c r="ES10" s="142"/>
      <c r="ET10" s="133">
        <f>+ET56</f>
        <v>256.98</v>
      </c>
      <c r="EU10" s="133">
        <f>+EU56</f>
        <v>300</v>
      </c>
      <c r="EV10" s="80"/>
      <c r="EW10" s="228" t="s">
        <v>78</v>
      </c>
      <c r="EX10" s="270">
        <f t="shared" si="5"/>
        <v>2003.8400000000001</v>
      </c>
      <c r="EY10" s="270">
        <f t="shared" si="6"/>
        <v>1210</v>
      </c>
      <c r="EZ10" s="425">
        <f t="shared" si="2"/>
        <v>0.60384062599808364</v>
      </c>
    </row>
    <row r="11" spans="1:156" ht="21">
      <c r="A11" s="143"/>
      <c r="B11" s="143"/>
      <c r="C11" s="132" t="s">
        <v>96</v>
      </c>
      <c r="D11" s="142"/>
      <c r="E11" s="191">
        <f>+E17+E31+E40+E47</f>
        <v>1887.98</v>
      </c>
      <c r="F11" s="191">
        <f>+F17+F31+F40+F47</f>
        <v>8600</v>
      </c>
      <c r="G11" s="134"/>
      <c r="H11" s="132" t="s">
        <v>96</v>
      </c>
      <c r="I11" s="194"/>
      <c r="J11" s="191">
        <f>+J17+J18+J24+J25+J31+J40+J47+J77+J78</f>
        <v>3253.75</v>
      </c>
      <c r="K11" s="191">
        <f>+K17+K18+K24+K25+K31+K40+K47+K77+K78</f>
        <v>9500</v>
      </c>
      <c r="L11" s="133">
        <v>3.6413793103448278</v>
      </c>
      <c r="M11" s="132" t="s">
        <v>96</v>
      </c>
      <c r="N11" s="195"/>
      <c r="O11" s="191">
        <f>+O18+O19+O32+O39+O46+O78</f>
        <v>1608.29</v>
      </c>
      <c r="P11" s="191">
        <f>+P18+P19+P32+P39+P46+P78</f>
        <v>8150</v>
      </c>
      <c r="Q11" s="134"/>
      <c r="R11" s="132" t="s">
        <v>96</v>
      </c>
      <c r="S11" s="142"/>
      <c r="T11" s="133">
        <f>+T18+T27+T31+T39+T47+T78</f>
        <v>1759.2099999999998</v>
      </c>
      <c r="U11" s="133">
        <f>+U18+U27+U31+U39+U47+U78</f>
        <v>9500</v>
      </c>
      <c r="V11" s="134"/>
      <c r="W11" s="132" t="s">
        <v>96</v>
      </c>
      <c r="X11" s="142"/>
      <c r="Y11" s="133">
        <f>+Y17+Y24+Y32+Y39+Y46</f>
        <v>1901.63</v>
      </c>
      <c r="Z11" s="133">
        <f t="shared" ref="Z11:AA11" si="8">+Z17+Z24+Z32+Z39+Z46</f>
        <v>10600</v>
      </c>
      <c r="AA11" s="133">
        <f t="shared" si="8"/>
        <v>0</v>
      </c>
      <c r="AB11" s="132" t="s">
        <v>96</v>
      </c>
      <c r="AC11" s="142"/>
      <c r="AD11" s="191">
        <f>+AD18+AD26+AD31+AD39+AD46</f>
        <v>1853.9700000000003</v>
      </c>
      <c r="AE11" s="191">
        <f>+AE18+AE26+AE31+AE39+AE46</f>
        <v>9300</v>
      </c>
      <c r="AF11" s="134"/>
      <c r="AG11" s="132" t="s">
        <v>96</v>
      </c>
      <c r="AH11" s="142"/>
      <c r="AI11" s="133">
        <f>+AI17+AI31+AI41+AI46</f>
        <v>1893.9399999999998</v>
      </c>
      <c r="AJ11" s="133">
        <f>+AJ17+AJ31+AJ41+AJ46</f>
        <v>10850</v>
      </c>
      <c r="AK11" s="134"/>
      <c r="AL11" s="132" t="s">
        <v>96</v>
      </c>
      <c r="AM11" s="142"/>
      <c r="AN11" s="133">
        <f>+AN17+AN40+AN47</f>
        <v>1393.5700000000002</v>
      </c>
      <c r="AO11" s="133">
        <f>+AO17+AO40+AO47</f>
        <v>7250</v>
      </c>
      <c r="AP11" s="134"/>
      <c r="AQ11" s="132" t="s">
        <v>96</v>
      </c>
      <c r="AR11" s="142"/>
      <c r="AS11" s="133">
        <f>+AS20+AS40+AS47</f>
        <v>1078.6500000000001</v>
      </c>
      <c r="AT11" s="133">
        <f>+AT20+AT40+AT47</f>
        <v>7400</v>
      </c>
      <c r="AU11" s="134"/>
      <c r="AV11" s="132" t="s">
        <v>96</v>
      </c>
      <c r="AW11" s="142"/>
      <c r="AX11" s="133">
        <f>+AX19+AX39+AX49</f>
        <v>1296.4100000000001</v>
      </c>
      <c r="AY11" s="133">
        <f>+AY19+AY39+AY49</f>
        <v>8700</v>
      </c>
      <c r="AZ11" s="133">
        <f t="shared" ref="AZ11" si="9">+AZ19+AZ39+AZ49</f>
        <v>0</v>
      </c>
      <c r="BA11" s="132" t="s">
        <v>96</v>
      </c>
      <c r="BB11" s="142"/>
      <c r="BC11" s="133">
        <f>+BC20+BC39+BC46+BC63</f>
        <v>1494.34</v>
      </c>
      <c r="BD11" s="133">
        <f>+BD20+BD39+BD46+BD63</f>
        <v>8000</v>
      </c>
      <c r="BE11" s="134"/>
      <c r="BF11" s="132" t="s">
        <v>96</v>
      </c>
      <c r="BG11" s="195"/>
      <c r="BH11" s="133">
        <f>+BH20+BH43+BH46+BH63</f>
        <v>2334.3199999999997</v>
      </c>
      <c r="BI11" s="133">
        <f>+BI20+BI43+BI46+BI63</f>
        <v>8600</v>
      </c>
      <c r="BJ11" s="134"/>
      <c r="BK11" s="132" t="s">
        <v>96</v>
      </c>
      <c r="BL11" s="142"/>
      <c r="BM11" s="133">
        <f>+BM19+BM41+BM63</f>
        <v>1141.32</v>
      </c>
      <c r="BN11" s="133">
        <f>+BN19+BN41+BN63</f>
        <v>6220</v>
      </c>
      <c r="BO11" s="134"/>
      <c r="BP11" s="132" t="s">
        <v>96</v>
      </c>
      <c r="BQ11" s="142"/>
      <c r="BR11" s="133">
        <f>+BR18+BR19+BR26+BR63</f>
        <v>1996.3600000000001</v>
      </c>
      <c r="BS11" s="133">
        <f>+BS18+BS19+BS26+BS63</f>
        <v>6820</v>
      </c>
      <c r="BT11" s="134"/>
      <c r="BU11" s="132" t="s">
        <v>96</v>
      </c>
      <c r="BV11" s="142"/>
      <c r="BW11" s="133">
        <f>+BW17+BW24+BW35+BW36+BW63+BW64</f>
        <v>1408.53</v>
      </c>
      <c r="BX11" s="133">
        <f>+BX17+BX24+BX35+BX36+BX63+BX64</f>
        <v>7394</v>
      </c>
      <c r="BY11" s="134"/>
      <c r="BZ11" s="132" t="s">
        <v>96</v>
      </c>
      <c r="CA11" s="142"/>
      <c r="CB11" s="133">
        <f>+CB19+CB20+CB26+CB33+CB40+CB63</f>
        <v>1947.71</v>
      </c>
      <c r="CC11" s="133">
        <f>+CC19+CC20+CC26+CC33+CC40+CC63</f>
        <v>5977</v>
      </c>
      <c r="CD11" s="134"/>
      <c r="CE11" s="132" t="s">
        <v>96</v>
      </c>
      <c r="CF11" s="142"/>
      <c r="CG11" s="133">
        <f>+CG19+CG20+CG26+CG27+CG32+CG39+CG40+CG63</f>
        <v>3621.3399999999997</v>
      </c>
      <c r="CH11" s="133">
        <f>+CH19+CH20+CH26+CH27+CH32+CH39+CH40+CH63</f>
        <v>8900</v>
      </c>
      <c r="CI11" s="134"/>
      <c r="CJ11" s="132" t="s">
        <v>96</v>
      </c>
      <c r="CK11" s="142"/>
      <c r="CL11" s="133">
        <f>+CL18+CL19+CL26+CL27+CL32+CL41+CL42+CL63</f>
        <v>3391.97</v>
      </c>
      <c r="CM11" s="133">
        <f>+CM18+CM19+CM26+CM27+CM32+CM41+CM42+CM63</f>
        <v>9120</v>
      </c>
      <c r="CN11" s="134"/>
      <c r="CO11" s="132" t="s">
        <v>96</v>
      </c>
      <c r="CP11" s="142"/>
      <c r="CQ11" s="133">
        <f>+CQ17+CQ18+CQ19+CQ24+CQ25+CQ26+CQ27+CQ32+CQ42+CQ43+CQ63</f>
        <v>3825.1289999999999</v>
      </c>
      <c r="CR11" s="133">
        <f>+CR17+CR18+CR19+CR24+CR25+CR26+CR27+CR32+CR42+CR43+CR63</f>
        <v>9723</v>
      </c>
      <c r="CS11" s="134"/>
      <c r="CT11" s="132" t="s">
        <v>96</v>
      </c>
      <c r="CU11" s="142"/>
      <c r="CV11" s="133">
        <f>+CV19+CV20+CV25+CV32+CV43+CV63</f>
        <v>2642.0299999999997</v>
      </c>
      <c r="CW11" s="133">
        <f>+CW19+CW20+CW25+CW32+CW43+CW63</f>
        <v>6920</v>
      </c>
      <c r="CX11" s="134"/>
      <c r="CY11" s="132" t="s">
        <v>96</v>
      </c>
      <c r="CZ11" s="142"/>
      <c r="DA11" s="133">
        <f>+DA19+DA25+DA26+DA33+DA34+DA39+DA63</f>
        <v>2537.5300000000002</v>
      </c>
      <c r="DB11" s="133">
        <f>+DB19+DB25+DB26+DB33+DB34+DB39+DB63</f>
        <v>7491</v>
      </c>
      <c r="DC11" s="134"/>
      <c r="DD11" s="132" t="s">
        <v>96</v>
      </c>
      <c r="DE11" s="142"/>
      <c r="DF11" s="133">
        <f>+DF19+DF20+DF23+DF33+DF41+DF63</f>
        <v>2805.28</v>
      </c>
      <c r="DG11" s="133">
        <f>+DG19+DG20+DG23+DG33+DG41+DG63</f>
        <v>6640</v>
      </c>
      <c r="DH11" s="134"/>
      <c r="DI11" s="132" t="s">
        <v>96</v>
      </c>
      <c r="DJ11" s="142"/>
      <c r="DK11" s="133">
        <f>+DK18+DK19+DK23+DK32+DK40+DK41+DK63+DK64</f>
        <v>2465.8200000000006</v>
      </c>
      <c r="DL11" s="133">
        <f>+DL18+DL19+DL23+DL32+DL40+DL41+DL63+DL64</f>
        <v>7160</v>
      </c>
      <c r="DM11" s="134"/>
      <c r="DN11" s="132" t="s">
        <v>96</v>
      </c>
      <c r="DO11" s="142"/>
      <c r="DP11" s="133">
        <f>+DP18+DP19+DP23+DP24+DP25+DP32+DP40+DP63</f>
        <v>7980.89</v>
      </c>
      <c r="DQ11" s="133">
        <f>+DQ18+DQ19+DQ23+DQ24+DQ25+DQ32+DQ40+DQ63</f>
        <v>6910</v>
      </c>
      <c r="DR11" s="134"/>
      <c r="DS11" s="132" t="s">
        <v>96</v>
      </c>
      <c r="DT11" s="142"/>
      <c r="DU11" s="133">
        <f>+DU19+DU25+DU26+DU27+DU31+DU40+DU47+DU48</f>
        <v>2169.7310000000002</v>
      </c>
      <c r="DV11" s="133">
        <f>+DV19+DV25+DV26+DV27+DV31+DV40+DV47+DV48</f>
        <v>6656</v>
      </c>
      <c r="DW11" s="134"/>
      <c r="DX11" s="132" t="s">
        <v>96</v>
      </c>
      <c r="DY11" s="142"/>
      <c r="DZ11" s="133">
        <f>+DZ19+DZ31+DZ40+DZ41+DZ47+DZ48</f>
        <v>1815.26</v>
      </c>
      <c r="EA11" s="133">
        <f>+EA19+EA31+EA40+EA41+EA47+EA48</f>
        <v>6480</v>
      </c>
      <c r="EB11" s="134"/>
      <c r="EC11" s="132" t="s">
        <v>96</v>
      </c>
      <c r="ED11" s="142"/>
      <c r="EE11" s="133">
        <f>+EE19+EE24+EE31+EE32+EE40+EE41+EE47+EE48+EE49</f>
        <v>2081.3089999999997</v>
      </c>
      <c r="EF11" s="133">
        <f>+EF19+EF24+EF31+EF32+EF40+EF41+EF47+EF48+EF49</f>
        <v>7800</v>
      </c>
      <c r="EG11" s="134"/>
      <c r="EH11" s="132" t="s">
        <v>96</v>
      </c>
      <c r="EI11" s="134"/>
      <c r="EJ11" s="133">
        <f>+EJ19+EJ24+EJ31+EJ40+EJ47+EJ48</f>
        <v>1853.85</v>
      </c>
      <c r="EK11" s="133">
        <f>+EK19+EK24+EK31+EK40+EK47+EK48</f>
        <v>6822</v>
      </c>
      <c r="EL11" s="134"/>
      <c r="EM11" s="132" t="s">
        <v>96</v>
      </c>
      <c r="EN11" s="134"/>
      <c r="EO11" s="133">
        <f>+EO19+EO24+EO32+EO40+EO48+EO49</f>
        <v>2226.08</v>
      </c>
      <c r="EP11" s="133">
        <f>+EP19+EP24+EP32+EP40+EP48+EP49</f>
        <v>7700</v>
      </c>
      <c r="EQ11" s="134"/>
      <c r="ER11" s="132" t="s">
        <v>96</v>
      </c>
      <c r="ES11" s="142"/>
      <c r="ET11" s="133">
        <f>+ET18+ET19+ET39+ET47+ET31+ET32</f>
        <v>1819.18</v>
      </c>
      <c r="EU11" s="133">
        <f>+EU18+EU19+EU39+EU47</f>
        <v>6880</v>
      </c>
      <c r="EV11" s="86"/>
      <c r="EW11" s="226" t="s">
        <v>96</v>
      </c>
      <c r="EX11" s="270">
        <f t="shared" si="5"/>
        <v>69485.378999999986</v>
      </c>
      <c r="EY11" s="270">
        <f t="shared" si="6"/>
        <v>238063</v>
      </c>
      <c r="EZ11" s="425">
        <f t="shared" si="2"/>
        <v>3.4260876665866649</v>
      </c>
    </row>
    <row r="12" spans="1:156" ht="21">
      <c r="A12" s="143"/>
      <c r="B12" s="143"/>
      <c r="C12" s="132"/>
      <c r="D12" s="142"/>
      <c r="E12" s="191"/>
      <c r="F12" s="191"/>
      <c r="G12" s="134"/>
      <c r="H12" s="132"/>
      <c r="I12" s="194"/>
      <c r="J12" s="191"/>
      <c r="K12" s="191"/>
      <c r="L12" s="134"/>
      <c r="M12" s="132"/>
      <c r="N12" s="195"/>
      <c r="O12" s="191"/>
      <c r="P12" s="191"/>
      <c r="Q12" s="134"/>
      <c r="R12" s="132"/>
      <c r="S12" s="142"/>
      <c r="T12" s="133"/>
      <c r="U12" s="133"/>
      <c r="V12" s="134"/>
      <c r="W12" s="132"/>
      <c r="X12" s="142"/>
      <c r="Y12" s="133"/>
      <c r="Z12" s="133"/>
      <c r="AA12" s="134"/>
      <c r="AB12" s="132"/>
      <c r="AC12" s="142"/>
      <c r="AD12" s="191"/>
      <c r="AE12" s="191"/>
      <c r="AF12" s="134"/>
      <c r="AG12" s="132"/>
      <c r="AH12" s="142"/>
      <c r="AI12" s="133"/>
      <c r="AJ12" s="133"/>
      <c r="AK12" s="134"/>
      <c r="AL12" s="132"/>
      <c r="AM12" s="142"/>
      <c r="AN12" s="133"/>
      <c r="AO12" s="133"/>
      <c r="AP12" s="134"/>
      <c r="AQ12" s="132"/>
      <c r="AR12" s="142"/>
      <c r="AS12" s="133"/>
      <c r="AT12" s="133"/>
      <c r="AU12" s="134"/>
      <c r="AV12" s="132"/>
      <c r="AW12" s="142"/>
      <c r="AX12" s="133"/>
      <c r="AY12" s="133"/>
      <c r="AZ12" s="134"/>
      <c r="BA12" s="132"/>
      <c r="BB12" s="142"/>
      <c r="BC12" s="133"/>
      <c r="BD12" s="133"/>
      <c r="BE12" s="134"/>
      <c r="BF12" s="132"/>
      <c r="BG12" s="195"/>
      <c r="BH12" s="133"/>
      <c r="BI12" s="133"/>
      <c r="BJ12" s="134"/>
      <c r="BK12" s="132"/>
      <c r="BL12" s="142"/>
      <c r="BM12" s="133"/>
      <c r="BN12" s="133"/>
      <c r="BO12" s="134"/>
      <c r="BP12" s="132"/>
      <c r="BQ12" s="142"/>
      <c r="BR12" s="133"/>
      <c r="BS12" s="133"/>
      <c r="BT12" s="134"/>
      <c r="BU12" s="132"/>
      <c r="BV12" s="142"/>
      <c r="BW12" s="133"/>
      <c r="BX12" s="133"/>
      <c r="BY12" s="134"/>
      <c r="BZ12" s="132"/>
      <c r="CA12" s="142"/>
      <c r="CB12" s="133"/>
      <c r="CC12" s="133"/>
      <c r="CD12" s="134"/>
      <c r="CE12" s="134" t="s">
        <v>662</v>
      </c>
      <c r="CF12" s="142"/>
      <c r="CG12" s="133">
        <f>+CG33</f>
        <v>100</v>
      </c>
      <c r="CH12" s="133">
        <f t="shared" ref="CH12:CI12" si="10">+CH33</f>
        <v>1300</v>
      </c>
      <c r="CI12" s="133">
        <f t="shared" si="10"/>
        <v>0</v>
      </c>
      <c r="CJ12" s="132" t="s">
        <v>665</v>
      </c>
      <c r="CK12" s="142"/>
      <c r="CL12" s="133">
        <f>+CL20</f>
        <v>100</v>
      </c>
      <c r="CM12" s="133">
        <f>+CM20</f>
        <v>700</v>
      </c>
      <c r="CN12" s="134"/>
      <c r="CO12" s="132" t="s">
        <v>665</v>
      </c>
      <c r="CP12" s="142"/>
      <c r="CQ12" s="133">
        <f>+CQ20+CQ33</f>
        <v>200</v>
      </c>
      <c r="CR12" s="133">
        <f>+CR20+CR33</f>
        <v>2200</v>
      </c>
      <c r="CS12" s="134"/>
      <c r="CT12" s="132" t="s">
        <v>665</v>
      </c>
      <c r="CU12" s="142"/>
      <c r="CV12" s="133">
        <f>+CV21</f>
        <v>100</v>
      </c>
      <c r="CW12" s="133">
        <f>+CW21</f>
        <v>800</v>
      </c>
      <c r="CX12" s="134"/>
      <c r="CY12" s="132" t="s">
        <v>665</v>
      </c>
      <c r="CZ12" s="142"/>
      <c r="DA12" s="133">
        <f>+DA20</f>
        <v>100</v>
      </c>
      <c r="DB12" s="133">
        <f>+DB20</f>
        <v>800</v>
      </c>
      <c r="DC12" s="134"/>
      <c r="DD12" s="132" t="s">
        <v>665</v>
      </c>
      <c r="DE12" s="142"/>
      <c r="DF12" s="133">
        <f>+DF21</f>
        <v>100</v>
      </c>
      <c r="DG12" s="133">
        <f t="shared" ref="DG12:DH12" si="11">+DG21</f>
        <v>600</v>
      </c>
      <c r="DH12" s="133">
        <f t="shared" si="11"/>
        <v>0</v>
      </c>
      <c r="DI12" s="132" t="s">
        <v>665</v>
      </c>
      <c r="DJ12" s="142"/>
      <c r="DK12" s="133">
        <f>+DK20</f>
        <v>100</v>
      </c>
      <c r="DL12" s="133">
        <f t="shared" ref="DL12:DM12" si="12">+DL20</f>
        <v>700</v>
      </c>
      <c r="DM12" s="133">
        <f t="shared" si="12"/>
        <v>0</v>
      </c>
      <c r="DN12" s="132" t="s">
        <v>665</v>
      </c>
      <c r="DO12" s="142"/>
      <c r="DP12" s="133">
        <f>+DP20+DP33</f>
        <v>200</v>
      </c>
      <c r="DQ12" s="133">
        <f>+DQ20+DQ33</f>
        <v>2400</v>
      </c>
      <c r="DR12" s="134"/>
      <c r="DS12" s="132" t="s">
        <v>665</v>
      </c>
      <c r="DT12" s="142"/>
      <c r="DU12" s="133">
        <f>+DU32+DU20</f>
        <v>200</v>
      </c>
      <c r="DV12" s="133">
        <f>+DV32+DV20</f>
        <v>2900</v>
      </c>
      <c r="DW12" s="134"/>
      <c r="DX12" s="132" t="s">
        <v>665</v>
      </c>
      <c r="DY12" s="142"/>
      <c r="DZ12" s="133">
        <f>+DZ20+DZ32</f>
        <v>200</v>
      </c>
      <c r="EA12" s="133">
        <f t="shared" ref="EA12:EB12" si="13">+EA20+EA32</f>
        <v>3000</v>
      </c>
      <c r="EB12" s="133">
        <f t="shared" si="13"/>
        <v>0</v>
      </c>
      <c r="EC12" s="132" t="s">
        <v>665</v>
      </c>
      <c r="ED12" s="142"/>
      <c r="EE12" s="133">
        <f>+EE33+EE20</f>
        <v>200</v>
      </c>
      <c r="EF12" s="133">
        <f>+EF33+EF20</f>
        <v>2500</v>
      </c>
      <c r="EG12" s="134"/>
      <c r="EH12" s="132" t="s">
        <v>665</v>
      </c>
      <c r="EI12" s="134"/>
      <c r="EJ12" s="133">
        <f>+EJ32</f>
        <v>100</v>
      </c>
      <c r="EK12" s="133">
        <f>+EK32</f>
        <v>1800</v>
      </c>
      <c r="EL12" s="134"/>
      <c r="EM12" s="132"/>
      <c r="EN12" s="134"/>
      <c r="EO12" s="133"/>
      <c r="EP12" s="133"/>
      <c r="EQ12" s="134"/>
      <c r="ER12" s="132"/>
      <c r="ES12" s="142"/>
      <c r="ET12" s="133"/>
      <c r="EU12" s="133"/>
      <c r="EV12" s="86"/>
      <c r="EW12" s="226" t="s">
        <v>665</v>
      </c>
      <c r="EX12" s="270">
        <f>+CG12+CL12+CQ12+CV12+DA12+DF12+DK12+DP12+DU12+DZ12+EE12+EJ12</f>
        <v>1700</v>
      </c>
      <c r="EY12" s="270">
        <f>+CH12+CM12+CR12+CW12+DB12+DG12+DL12+DQ12+DV12+EA12+EF12+EK12</f>
        <v>19700</v>
      </c>
      <c r="EZ12" s="425">
        <f>+EY12/EX12</f>
        <v>11.588235294117647</v>
      </c>
    </row>
    <row r="13" spans="1:156" ht="21.75" thickBot="1">
      <c r="A13" s="167"/>
      <c r="B13" s="157" t="s">
        <v>43</v>
      </c>
      <c r="C13" s="168"/>
      <c r="D13" s="157"/>
      <c r="E13" s="157">
        <f>+E22+E29+E37+E44+E50+E55+E61+E67+E73+E79</f>
        <v>7472.7199999999984</v>
      </c>
      <c r="F13" s="157">
        <f>+F22+F29+F37+F44+F50+F55+F61+F67+F73+F79</f>
        <v>13500</v>
      </c>
      <c r="G13" s="157">
        <f t="shared" ref="G13:BO13" si="14">+G22+G29+G37+G44+G50+G55+G61+G67+G73+G79</f>
        <v>0</v>
      </c>
      <c r="H13" s="157"/>
      <c r="I13" s="198"/>
      <c r="J13" s="157">
        <f>+J22+J29+J37+J44+J50+J55+J61+J67+J73+J79</f>
        <v>8226.82</v>
      </c>
      <c r="K13" s="157">
        <f>+K22+K29+K37+K44+K50+K55+K61+K67+K73+K79</f>
        <v>15710</v>
      </c>
      <c r="L13" s="157">
        <f t="shared" si="14"/>
        <v>0</v>
      </c>
      <c r="M13" s="157"/>
      <c r="N13" s="198"/>
      <c r="O13" s="157">
        <f>+O22+O29+O37+O44+O50+O55+O61+O67+O73+O79</f>
        <v>6820.1100000000006</v>
      </c>
      <c r="P13" s="157">
        <f>+P22+P29+P37+P44+P50+P55+P61+P67+P73+P79</f>
        <v>15170</v>
      </c>
      <c r="Q13" s="157">
        <f t="shared" si="14"/>
        <v>0</v>
      </c>
      <c r="R13" s="157"/>
      <c r="S13" s="157"/>
      <c r="T13" s="157">
        <f t="shared" si="14"/>
        <v>6548.7699999999995</v>
      </c>
      <c r="U13" s="157">
        <f>+U22+U29+U37+U44+U50+U55+U61+U67+U73+U79</f>
        <v>15740</v>
      </c>
      <c r="V13" s="157">
        <f t="shared" si="14"/>
        <v>0</v>
      </c>
      <c r="W13" s="157"/>
      <c r="X13" s="157"/>
      <c r="Y13" s="157">
        <f t="shared" si="14"/>
        <v>5255.5090000000009</v>
      </c>
      <c r="Z13" s="157">
        <f t="shared" si="14"/>
        <v>15470</v>
      </c>
      <c r="AA13" s="157">
        <f t="shared" si="14"/>
        <v>0</v>
      </c>
      <c r="AB13" s="157"/>
      <c r="AC13" s="157"/>
      <c r="AD13" s="157">
        <f t="shared" si="14"/>
        <v>6446.1939999999995</v>
      </c>
      <c r="AE13" s="157">
        <f t="shared" si="14"/>
        <v>14710</v>
      </c>
      <c r="AF13" s="157">
        <f t="shared" si="14"/>
        <v>0</v>
      </c>
      <c r="AG13" s="157"/>
      <c r="AH13" s="157"/>
      <c r="AI13" s="157">
        <f t="shared" si="14"/>
        <v>5635.06</v>
      </c>
      <c r="AJ13" s="157">
        <f t="shared" si="14"/>
        <v>15130</v>
      </c>
      <c r="AK13" s="157">
        <f t="shared" si="14"/>
        <v>0</v>
      </c>
      <c r="AL13" s="157"/>
      <c r="AM13" s="157"/>
      <c r="AN13" s="157">
        <f t="shared" si="14"/>
        <v>5854.7800000000007</v>
      </c>
      <c r="AO13" s="157">
        <f t="shared" si="14"/>
        <v>13500</v>
      </c>
      <c r="AP13" s="157">
        <f t="shared" si="14"/>
        <v>0</v>
      </c>
      <c r="AQ13" s="157"/>
      <c r="AR13" s="157"/>
      <c r="AS13" s="157">
        <f t="shared" si="14"/>
        <v>7803.616</v>
      </c>
      <c r="AT13" s="157">
        <f t="shared" si="14"/>
        <v>15250</v>
      </c>
      <c r="AU13" s="157">
        <f t="shared" si="14"/>
        <v>0</v>
      </c>
      <c r="AV13" s="157"/>
      <c r="AW13" s="157"/>
      <c r="AX13" s="157">
        <f t="shared" si="14"/>
        <v>6546.6210000000001</v>
      </c>
      <c r="AY13" s="157">
        <f t="shared" si="14"/>
        <v>16270</v>
      </c>
      <c r="AZ13" s="157">
        <f t="shared" si="14"/>
        <v>0</v>
      </c>
      <c r="BA13" s="157"/>
      <c r="BB13" s="157"/>
      <c r="BC13" s="157">
        <f t="shared" si="14"/>
        <v>6960.4469999999992</v>
      </c>
      <c r="BD13" s="157">
        <f t="shared" si="14"/>
        <v>16910</v>
      </c>
      <c r="BE13" s="157">
        <f t="shared" si="14"/>
        <v>0</v>
      </c>
      <c r="BF13" s="157"/>
      <c r="BG13" s="198"/>
      <c r="BH13" s="157">
        <f t="shared" si="14"/>
        <v>8981.6620000000003</v>
      </c>
      <c r="BI13" s="157">
        <f t="shared" si="14"/>
        <v>17150</v>
      </c>
      <c r="BJ13" s="157">
        <f t="shared" si="14"/>
        <v>1.772984829098885</v>
      </c>
      <c r="BK13" s="157"/>
      <c r="BL13" s="157"/>
      <c r="BM13" s="157">
        <f t="shared" si="14"/>
        <v>8109.6880000000001</v>
      </c>
      <c r="BN13" s="157">
        <f>+BN22+BN29+BN37+BN44+BN50+BN55+BN61+BN67+BN73+BN79</f>
        <v>15410</v>
      </c>
      <c r="BO13" s="157">
        <f t="shared" si="14"/>
        <v>0</v>
      </c>
      <c r="BP13" s="157"/>
      <c r="BQ13" s="157"/>
      <c r="BR13" s="157">
        <f>+BR22+BR29+BR37+BR44+BR50+BR55+BR61+BR67+BR73+BR79</f>
        <v>10219.241999999998</v>
      </c>
      <c r="BS13" s="157">
        <f>+BS22+BS29+BS37+BS44+BS50+BS55+BS61+BS67+BS73+BS79</f>
        <v>16470</v>
      </c>
      <c r="BT13" s="157">
        <f t="shared" ref="BT13:EB13" si="15">+BT22+BT29+BT37+BT44+BT50+BT55+BT61+BT67+BT73+BT79</f>
        <v>0</v>
      </c>
      <c r="BU13" s="157"/>
      <c r="BV13" s="157"/>
      <c r="BW13" s="157">
        <f t="shared" si="15"/>
        <v>6940.1749999999993</v>
      </c>
      <c r="BX13" s="157">
        <f t="shared" si="15"/>
        <v>14690</v>
      </c>
      <c r="BY13" s="157">
        <f t="shared" si="15"/>
        <v>0</v>
      </c>
      <c r="BZ13" s="157"/>
      <c r="CA13" s="157"/>
      <c r="CB13" s="157">
        <f t="shared" si="15"/>
        <v>8715.4369999999999</v>
      </c>
      <c r="CC13" s="157">
        <f t="shared" si="15"/>
        <v>14850</v>
      </c>
      <c r="CD13" s="157">
        <f t="shared" si="15"/>
        <v>0</v>
      </c>
      <c r="CE13" s="157"/>
      <c r="CF13" s="157"/>
      <c r="CG13" s="157">
        <f t="shared" si="15"/>
        <v>8161.4940000000006</v>
      </c>
      <c r="CH13" s="157">
        <f t="shared" si="15"/>
        <v>16569</v>
      </c>
      <c r="CI13" s="157">
        <f t="shared" si="15"/>
        <v>0</v>
      </c>
      <c r="CJ13" s="157"/>
      <c r="CK13" s="157"/>
      <c r="CL13" s="157">
        <f t="shared" si="15"/>
        <v>9233.8089999999993</v>
      </c>
      <c r="CM13" s="157">
        <f t="shared" si="15"/>
        <v>17170</v>
      </c>
      <c r="CN13" s="157">
        <f t="shared" si="15"/>
        <v>0</v>
      </c>
      <c r="CO13" s="157"/>
      <c r="CP13" s="157"/>
      <c r="CQ13" s="157">
        <f t="shared" si="15"/>
        <v>8765.8020000000015</v>
      </c>
      <c r="CR13" s="157">
        <f t="shared" si="15"/>
        <v>18370</v>
      </c>
      <c r="CS13" s="157">
        <f t="shared" si="15"/>
        <v>0</v>
      </c>
      <c r="CT13" s="157"/>
      <c r="CU13" s="157"/>
      <c r="CV13" s="157">
        <f t="shared" si="15"/>
        <v>7766.2610000000004</v>
      </c>
      <c r="CW13" s="157">
        <f t="shared" si="15"/>
        <v>14560</v>
      </c>
      <c r="CX13" s="157">
        <f t="shared" si="15"/>
        <v>0</v>
      </c>
      <c r="CY13" s="157"/>
      <c r="CZ13" s="157"/>
      <c r="DA13" s="157">
        <f t="shared" si="15"/>
        <v>7842.8799999999992</v>
      </c>
      <c r="DB13" s="157">
        <f>+DB22+DB29+DB37+DB44+DB50+DB55+DB61+DB67+DB73+DB79</f>
        <v>15950</v>
      </c>
      <c r="DC13" s="157">
        <f t="shared" si="15"/>
        <v>0</v>
      </c>
      <c r="DD13" s="157"/>
      <c r="DE13" s="157"/>
      <c r="DF13" s="157">
        <f t="shared" si="15"/>
        <v>6961.3639999999996</v>
      </c>
      <c r="DG13" s="157">
        <f t="shared" si="15"/>
        <v>13810</v>
      </c>
      <c r="DH13" s="157">
        <f t="shared" si="15"/>
        <v>0</v>
      </c>
      <c r="DI13" s="157"/>
      <c r="DJ13" s="157"/>
      <c r="DK13" s="157">
        <f t="shared" si="15"/>
        <v>7718.9840000000004</v>
      </c>
      <c r="DL13" s="157">
        <f t="shared" si="15"/>
        <v>13790</v>
      </c>
      <c r="DM13" s="157">
        <f t="shared" si="15"/>
        <v>0</v>
      </c>
      <c r="DN13" s="157"/>
      <c r="DO13" s="157"/>
      <c r="DP13" s="157">
        <f t="shared" si="15"/>
        <v>13096.99</v>
      </c>
      <c r="DQ13" s="157">
        <f t="shared" si="15"/>
        <v>16110</v>
      </c>
      <c r="DR13" s="157">
        <f t="shared" si="15"/>
        <v>0</v>
      </c>
      <c r="DS13" s="157"/>
      <c r="DT13" s="157"/>
      <c r="DU13" s="157">
        <f t="shared" si="15"/>
        <v>7107.0310000000009</v>
      </c>
      <c r="DV13" s="157">
        <f t="shared" si="15"/>
        <v>15826</v>
      </c>
      <c r="DW13" s="157">
        <f t="shared" si="15"/>
        <v>0</v>
      </c>
      <c r="DX13" s="157"/>
      <c r="DY13" s="157"/>
      <c r="DZ13" s="157">
        <f t="shared" si="15"/>
        <v>6513.9400000000005</v>
      </c>
      <c r="EA13" s="157">
        <f t="shared" si="15"/>
        <v>15225</v>
      </c>
      <c r="EB13" s="157">
        <f t="shared" si="15"/>
        <v>0</v>
      </c>
      <c r="EC13" s="157"/>
      <c r="ED13" s="157"/>
      <c r="EE13" s="157">
        <f t="shared" ref="EE13:ET13" si="16">+EE22+EE29+EE37+EE44+EE50+EE55+EE61+EE67+EE73+EE79</f>
        <v>6696.8090000000002</v>
      </c>
      <c r="EF13" s="157">
        <f>+EF22+EF29+EF37+EF44+EF50+EF55+EF61+EF67+EF73+EF79</f>
        <v>15590</v>
      </c>
      <c r="EG13" s="157">
        <f t="shared" si="16"/>
        <v>0</v>
      </c>
      <c r="EH13" s="157"/>
      <c r="EI13" s="157"/>
      <c r="EJ13" s="157">
        <f t="shared" si="16"/>
        <v>6831.5299999999988</v>
      </c>
      <c r="EK13" s="157">
        <f t="shared" si="16"/>
        <v>14670</v>
      </c>
      <c r="EL13" s="157">
        <f t="shared" si="16"/>
        <v>0</v>
      </c>
      <c r="EM13" s="157"/>
      <c r="EN13" s="157"/>
      <c r="EO13" s="157">
        <f t="shared" si="16"/>
        <v>7473.7599999999993</v>
      </c>
      <c r="EP13" s="157">
        <f t="shared" si="16"/>
        <v>13580</v>
      </c>
      <c r="EQ13" s="157">
        <f t="shared" si="16"/>
        <v>0</v>
      </c>
      <c r="ER13" s="157"/>
      <c r="ES13" s="157"/>
      <c r="ET13" s="157">
        <f t="shared" si="16"/>
        <v>5816</v>
      </c>
      <c r="EU13" s="157">
        <f>+EU22+EU29+EU37+EU44+EU50+EU55+EU61+EU67+EU73+EU79</f>
        <v>12750</v>
      </c>
      <c r="EV13" s="82">
        <v>10650</v>
      </c>
      <c r="EW13" s="269"/>
      <c r="EX13" s="269">
        <f>SUM(EX6:EX12)</f>
        <v>226493.48500000002</v>
      </c>
      <c r="EY13" s="269">
        <f>SUM(EY6:EY12)</f>
        <v>457200</v>
      </c>
      <c r="EZ13" s="425">
        <f>+EY13/EX13</f>
        <v>2.018601108989956</v>
      </c>
    </row>
    <row r="14" spans="1:156" ht="21">
      <c r="A14" s="257"/>
      <c r="B14" s="258"/>
      <c r="C14" s="91"/>
      <c r="D14" s="159"/>
      <c r="E14" s="92"/>
      <c r="F14" s="92"/>
      <c r="G14" s="92"/>
      <c r="H14" s="92"/>
      <c r="I14" s="99"/>
      <c r="J14" s="92"/>
      <c r="K14" s="92"/>
      <c r="L14" s="92"/>
      <c r="M14" s="92"/>
      <c r="N14" s="99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9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1"/>
      <c r="EW14" s="470" t="s">
        <v>43</v>
      </c>
      <c r="EX14" s="471"/>
    </row>
    <row r="15" spans="1:156" ht="21">
      <c r="A15" s="259">
        <v>1</v>
      </c>
      <c r="B15" s="260" t="s">
        <v>224</v>
      </c>
      <c r="C15" s="80" t="s">
        <v>39</v>
      </c>
      <c r="D15" s="162">
        <v>2527</v>
      </c>
      <c r="E15" s="74">
        <v>362.48</v>
      </c>
      <c r="F15" s="74">
        <v>500</v>
      </c>
      <c r="G15" s="80"/>
      <c r="H15" s="80" t="s">
        <v>38</v>
      </c>
      <c r="I15" s="162">
        <v>0</v>
      </c>
      <c r="J15" s="74">
        <v>0</v>
      </c>
      <c r="K15" s="74">
        <v>0</v>
      </c>
      <c r="L15" s="95"/>
      <c r="M15" s="80" t="s">
        <v>38</v>
      </c>
      <c r="N15" s="162" t="s">
        <v>225</v>
      </c>
      <c r="O15" s="74">
        <v>148.41</v>
      </c>
      <c r="P15" s="74">
        <v>100</v>
      </c>
      <c r="Q15" s="80"/>
      <c r="R15" s="80" t="s">
        <v>38</v>
      </c>
      <c r="S15" s="74" t="s">
        <v>226</v>
      </c>
      <c r="T15" s="79">
        <v>305.05</v>
      </c>
      <c r="U15" s="79">
        <v>300</v>
      </c>
      <c r="V15" s="80"/>
      <c r="W15" s="80" t="s">
        <v>38</v>
      </c>
      <c r="X15" s="162" t="s">
        <v>227</v>
      </c>
      <c r="Y15" s="79">
        <v>316.60000000000002</v>
      </c>
      <c r="Z15" s="79">
        <v>300</v>
      </c>
      <c r="AA15" s="80"/>
      <c r="AB15" s="80" t="s">
        <v>38</v>
      </c>
      <c r="AC15" s="74" t="s">
        <v>228</v>
      </c>
      <c r="AD15" s="74">
        <v>62.13</v>
      </c>
      <c r="AE15" s="74">
        <v>20</v>
      </c>
      <c r="AF15" s="80"/>
      <c r="AG15" s="80" t="s">
        <v>38</v>
      </c>
      <c r="AH15" s="74"/>
      <c r="AI15" s="79"/>
      <c r="AJ15" s="79"/>
      <c r="AK15" s="80"/>
      <c r="AL15" s="80" t="s">
        <v>38</v>
      </c>
      <c r="AM15" s="74"/>
      <c r="AN15" s="79"/>
      <c r="AO15" s="79"/>
      <c r="AP15" s="80"/>
      <c r="AQ15" s="80" t="s">
        <v>38</v>
      </c>
      <c r="AR15" s="115" t="s">
        <v>229</v>
      </c>
      <c r="AS15" s="79">
        <v>562.57000000000005</v>
      </c>
      <c r="AT15" s="79">
        <v>500</v>
      </c>
      <c r="AU15" s="80"/>
      <c r="AV15" s="80" t="s">
        <v>38</v>
      </c>
      <c r="AW15" s="74" t="s">
        <v>230</v>
      </c>
      <c r="AX15" s="79">
        <v>177.02</v>
      </c>
      <c r="AY15" s="79">
        <v>200</v>
      </c>
      <c r="AZ15" s="80"/>
      <c r="BA15" s="80" t="s">
        <v>38</v>
      </c>
      <c r="BB15" s="74" t="s">
        <v>231</v>
      </c>
      <c r="BC15" s="79">
        <v>364.53</v>
      </c>
      <c r="BD15" s="79">
        <v>500</v>
      </c>
      <c r="BE15" s="80"/>
      <c r="BF15" s="80" t="s">
        <v>38</v>
      </c>
      <c r="BG15" s="162" t="s">
        <v>232</v>
      </c>
      <c r="BH15" s="79">
        <v>548.54</v>
      </c>
      <c r="BI15" s="79">
        <v>500</v>
      </c>
      <c r="BJ15" s="79">
        <v>0.91151055529223035</v>
      </c>
      <c r="BK15" s="80" t="s">
        <v>38</v>
      </c>
      <c r="BL15" s="74"/>
      <c r="BM15" s="79"/>
      <c r="BN15" s="79"/>
      <c r="BO15" s="80"/>
      <c r="BP15" s="80" t="s">
        <v>38</v>
      </c>
      <c r="BQ15" s="74"/>
      <c r="BR15" s="79"/>
      <c r="BS15" s="79"/>
      <c r="BT15" s="80"/>
      <c r="BU15" s="80" t="s">
        <v>38</v>
      </c>
      <c r="BV15" s="74" t="s">
        <v>233</v>
      </c>
      <c r="BW15" s="79">
        <v>459.07</v>
      </c>
      <c r="BX15" s="79">
        <v>400</v>
      </c>
      <c r="BY15" s="80"/>
      <c r="BZ15" s="80" t="s">
        <v>38</v>
      </c>
      <c r="CA15" s="74" t="s">
        <v>234</v>
      </c>
      <c r="CB15" s="79">
        <v>521.75</v>
      </c>
      <c r="CC15" s="79">
        <v>500</v>
      </c>
      <c r="CD15" s="80"/>
      <c r="CE15" s="80" t="s">
        <v>38</v>
      </c>
      <c r="CF15" s="74" t="s">
        <v>235</v>
      </c>
      <c r="CG15" s="93">
        <v>351.83</v>
      </c>
      <c r="CH15" s="93">
        <v>500</v>
      </c>
      <c r="CI15" s="80"/>
      <c r="CJ15" s="80" t="s">
        <v>38</v>
      </c>
      <c r="CK15" s="74" t="s">
        <v>236</v>
      </c>
      <c r="CL15" s="79">
        <v>687.34</v>
      </c>
      <c r="CM15" s="79">
        <v>600</v>
      </c>
      <c r="CN15" s="80"/>
      <c r="CO15" s="80" t="s">
        <v>38</v>
      </c>
      <c r="CP15" s="74" t="s">
        <v>237</v>
      </c>
      <c r="CQ15" s="79">
        <v>587.11</v>
      </c>
      <c r="CR15" s="79">
        <v>500</v>
      </c>
      <c r="CS15" s="80"/>
      <c r="CT15" s="80" t="s">
        <v>38</v>
      </c>
      <c r="CU15" s="107" t="s">
        <v>238</v>
      </c>
      <c r="CV15" s="93">
        <v>188.25</v>
      </c>
      <c r="CW15" s="93">
        <v>100</v>
      </c>
      <c r="CX15" s="80"/>
      <c r="CY15" s="80" t="s">
        <v>38</v>
      </c>
      <c r="CZ15" s="107" t="s">
        <v>239</v>
      </c>
      <c r="DA15" s="93">
        <v>152.35</v>
      </c>
      <c r="DB15" s="93">
        <v>150</v>
      </c>
      <c r="DC15" s="80"/>
      <c r="DD15" s="80" t="s">
        <v>38</v>
      </c>
      <c r="DE15" s="107" t="s">
        <v>240</v>
      </c>
      <c r="DF15" s="93">
        <v>524.28</v>
      </c>
      <c r="DG15" s="93">
        <v>500</v>
      </c>
      <c r="DH15" s="80"/>
      <c r="DI15" s="80" t="s">
        <v>38</v>
      </c>
      <c r="DJ15" s="107" t="s">
        <v>241</v>
      </c>
      <c r="DK15" s="93">
        <v>510.68</v>
      </c>
      <c r="DL15" s="93">
        <v>500</v>
      </c>
      <c r="DM15" s="80"/>
      <c r="DN15" s="80" t="s">
        <v>38</v>
      </c>
      <c r="DO15" s="107" t="s">
        <v>242</v>
      </c>
      <c r="DP15" s="93">
        <v>555.80999999999995</v>
      </c>
      <c r="DQ15" s="93">
        <v>500</v>
      </c>
      <c r="DR15" s="80"/>
      <c r="DS15" s="80" t="s">
        <v>38</v>
      </c>
      <c r="DT15" s="107" t="s">
        <v>243</v>
      </c>
      <c r="DU15" s="93">
        <v>779.52</v>
      </c>
      <c r="DV15" s="93">
        <v>700</v>
      </c>
      <c r="DW15" s="80"/>
      <c r="DX15" s="80" t="s">
        <v>38</v>
      </c>
      <c r="DY15" s="107" t="s">
        <v>244</v>
      </c>
      <c r="DZ15" s="93">
        <v>679.57</v>
      </c>
      <c r="EA15" s="93">
        <v>700</v>
      </c>
      <c r="EB15" s="80"/>
      <c r="EC15" s="80" t="s">
        <v>38</v>
      </c>
      <c r="ED15" s="107" t="s">
        <v>245</v>
      </c>
      <c r="EE15" s="93">
        <v>416.65</v>
      </c>
      <c r="EF15" s="93">
        <v>700</v>
      </c>
      <c r="EG15" s="80"/>
      <c r="EH15" s="80" t="s">
        <v>38</v>
      </c>
      <c r="EI15" s="107" t="s">
        <v>246</v>
      </c>
      <c r="EJ15" s="93">
        <v>695.94</v>
      </c>
      <c r="EK15" s="93">
        <v>1000</v>
      </c>
      <c r="EL15" s="80"/>
      <c r="EM15" s="80" t="s">
        <v>38</v>
      </c>
      <c r="EN15" s="107" t="s">
        <v>247</v>
      </c>
      <c r="EO15" s="93">
        <v>541.1</v>
      </c>
      <c r="EP15" s="97">
        <v>700</v>
      </c>
      <c r="EQ15" s="80"/>
      <c r="ER15" s="80" t="s">
        <v>38</v>
      </c>
      <c r="ES15" s="107" t="s">
        <v>248</v>
      </c>
      <c r="ET15" s="93">
        <v>525.24</v>
      </c>
      <c r="EU15" s="97">
        <v>500</v>
      </c>
      <c r="EV15" s="80"/>
      <c r="EW15" s="328">
        <f t="shared" ref="EW15:EW21" si="17">+E15+J15+O15+T15+Y15+AD15+AI15+AN15+AS15+AX15+BC15+BH15+BM15+BR15+BW15+CB15+CG15+CL15+CQ15+CV15+DA15+DF15+DK15+DP15+DU15+DZ15+EE15+EJ15+EO15+ET15</f>
        <v>11023.820000000002</v>
      </c>
      <c r="EX15" s="328">
        <f t="shared" ref="EX15:EX21" si="18">+F15+K15+P15+U15+Z15+AE15+AJ15+AO15+AT15+AY15+BD15+BI15+BN15+BS15+BX15+CC15+CH15+CM15+CR15+CW15+DB15+DG15+DL15+DQ15+DV15+EA15+EF15+EK15+EP15+EU15</f>
        <v>11470</v>
      </c>
    </row>
    <row r="16" spans="1:156" ht="21">
      <c r="A16" s="226"/>
      <c r="B16" s="226"/>
      <c r="C16" s="78" t="s">
        <v>39</v>
      </c>
      <c r="D16" s="77">
        <v>2528</v>
      </c>
      <c r="E16" s="74">
        <v>396.22</v>
      </c>
      <c r="F16" s="74">
        <v>720</v>
      </c>
      <c r="G16" s="80"/>
      <c r="H16" s="78" t="s">
        <v>39</v>
      </c>
      <c r="I16" s="108">
        <v>2528</v>
      </c>
      <c r="J16" s="74">
        <v>535.49</v>
      </c>
      <c r="K16" s="74">
        <v>1500</v>
      </c>
      <c r="L16" s="104">
        <v>2.8011727576612073</v>
      </c>
      <c r="M16" s="78" t="s">
        <v>249</v>
      </c>
      <c r="N16" s="162" t="s">
        <v>250</v>
      </c>
      <c r="O16" s="74">
        <v>405.56</v>
      </c>
      <c r="P16" s="74">
        <v>500</v>
      </c>
      <c r="Q16" s="80"/>
      <c r="R16" s="80" t="s">
        <v>38</v>
      </c>
      <c r="S16" s="77" t="s">
        <v>251</v>
      </c>
      <c r="T16" s="79">
        <v>329.57</v>
      </c>
      <c r="U16" s="79">
        <v>300</v>
      </c>
      <c r="V16" s="80"/>
      <c r="W16" s="80" t="s">
        <v>38</v>
      </c>
      <c r="X16" s="74" t="s">
        <v>252</v>
      </c>
      <c r="Y16" s="79">
        <v>426.64</v>
      </c>
      <c r="Z16" s="79">
        <v>500</v>
      </c>
      <c r="AA16" s="80"/>
      <c r="AB16" s="80" t="s">
        <v>38</v>
      </c>
      <c r="AC16" s="74" t="s">
        <v>253</v>
      </c>
      <c r="AD16" s="74">
        <v>448.84</v>
      </c>
      <c r="AE16" s="74">
        <v>480</v>
      </c>
      <c r="AF16" s="80"/>
      <c r="AG16" s="80" t="s">
        <v>38</v>
      </c>
      <c r="AH16" s="74" t="s">
        <v>254</v>
      </c>
      <c r="AI16" s="79">
        <v>146.37</v>
      </c>
      <c r="AJ16" s="79">
        <v>100</v>
      </c>
      <c r="AK16" s="80"/>
      <c r="AL16" s="78" t="s">
        <v>38</v>
      </c>
      <c r="AM16" s="115" t="s">
        <v>255</v>
      </c>
      <c r="AN16" s="79">
        <v>755.42</v>
      </c>
      <c r="AO16" s="79">
        <v>600</v>
      </c>
      <c r="AP16" s="80"/>
      <c r="AQ16" s="80" t="s">
        <v>38</v>
      </c>
      <c r="AR16" s="115" t="s">
        <v>256</v>
      </c>
      <c r="AS16" s="79">
        <v>93.61</v>
      </c>
      <c r="AT16" s="79">
        <v>50</v>
      </c>
      <c r="AU16" s="80"/>
      <c r="AV16" s="80" t="s">
        <v>38</v>
      </c>
      <c r="AW16" s="74"/>
      <c r="AX16" s="79"/>
      <c r="AY16" s="79"/>
      <c r="AZ16" s="80"/>
      <c r="BA16" s="78" t="s">
        <v>39</v>
      </c>
      <c r="BB16" s="74" t="s">
        <v>257</v>
      </c>
      <c r="BC16" s="79">
        <v>305.05</v>
      </c>
      <c r="BD16" s="79">
        <v>500</v>
      </c>
      <c r="BE16" s="80"/>
      <c r="BF16" s="78" t="s">
        <v>38</v>
      </c>
      <c r="BG16" s="162" t="s">
        <v>258</v>
      </c>
      <c r="BH16" s="79">
        <v>462.65</v>
      </c>
      <c r="BI16" s="79">
        <v>500</v>
      </c>
      <c r="BJ16" s="79">
        <v>1.0807305738679347</v>
      </c>
      <c r="BK16" s="78" t="s">
        <v>39</v>
      </c>
      <c r="BL16" s="74" t="s">
        <v>228</v>
      </c>
      <c r="BM16" s="79">
        <v>62.13</v>
      </c>
      <c r="BN16" s="79">
        <v>50</v>
      </c>
      <c r="BO16" s="80"/>
      <c r="BP16" s="80" t="s">
        <v>39</v>
      </c>
      <c r="BQ16" s="74" t="s">
        <v>259</v>
      </c>
      <c r="BR16" s="79">
        <v>755.42</v>
      </c>
      <c r="BS16" s="79">
        <v>800</v>
      </c>
      <c r="BT16" s="80"/>
      <c r="BU16" s="78" t="s">
        <v>39</v>
      </c>
      <c r="BV16" s="74"/>
      <c r="BW16" s="79"/>
      <c r="BX16" s="79"/>
      <c r="BY16" s="80"/>
      <c r="BZ16" s="78" t="s">
        <v>38</v>
      </c>
      <c r="CA16" s="74" t="s">
        <v>260</v>
      </c>
      <c r="CB16" s="79">
        <v>507.04</v>
      </c>
      <c r="CC16" s="79">
        <v>500</v>
      </c>
      <c r="CD16" s="80"/>
      <c r="CE16" s="80" t="s">
        <v>38</v>
      </c>
      <c r="CF16" s="74" t="s">
        <v>261</v>
      </c>
      <c r="CG16" s="79">
        <v>261.11</v>
      </c>
      <c r="CH16" s="79">
        <v>300</v>
      </c>
      <c r="CI16" s="80"/>
      <c r="CJ16" s="78" t="s">
        <v>39</v>
      </c>
      <c r="CK16" s="74" t="s">
        <v>262</v>
      </c>
      <c r="CL16" s="79">
        <v>562.57000000000005</v>
      </c>
      <c r="CM16" s="79">
        <v>700</v>
      </c>
      <c r="CN16" s="80"/>
      <c r="CO16" s="78" t="s">
        <v>39</v>
      </c>
      <c r="CP16" s="74" t="s">
        <v>231</v>
      </c>
      <c r="CQ16" s="79">
        <v>364.53</v>
      </c>
      <c r="CR16" s="79">
        <v>500</v>
      </c>
      <c r="CS16" s="80"/>
      <c r="CT16" s="80" t="s">
        <v>38</v>
      </c>
      <c r="CU16" s="74" t="s">
        <v>263</v>
      </c>
      <c r="CV16" s="79">
        <v>420</v>
      </c>
      <c r="CW16" s="79">
        <v>400</v>
      </c>
      <c r="CX16" s="80"/>
      <c r="CY16" s="80" t="s">
        <v>38</v>
      </c>
      <c r="CZ16" s="74" t="s">
        <v>264</v>
      </c>
      <c r="DA16" s="79">
        <v>325.02</v>
      </c>
      <c r="DB16" s="79">
        <v>350</v>
      </c>
      <c r="DC16" s="80"/>
      <c r="DD16" s="80" t="s">
        <v>38</v>
      </c>
      <c r="DE16" s="74">
        <v>0</v>
      </c>
      <c r="DF16" s="79">
        <v>0</v>
      </c>
      <c r="DG16" s="79">
        <v>0</v>
      </c>
      <c r="DH16" s="80"/>
      <c r="DI16" s="78" t="s">
        <v>39</v>
      </c>
      <c r="DJ16" s="74" t="s">
        <v>265</v>
      </c>
      <c r="DK16" s="79">
        <v>507.04</v>
      </c>
      <c r="DL16" s="79">
        <v>700</v>
      </c>
      <c r="DM16" s="80"/>
      <c r="DN16" s="78" t="s">
        <v>39</v>
      </c>
      <c r="DO16" s="74" t="s">
        <v>266</v>
      </c>
      <c r="DP16" s="79">
        <v>351.83</v>
      </c>
      <c r="DQ16" s="79">
        <v>500</v>
      </c>
      <c r="DR16" s="80"/>
      <c r="DS16" s="80" t="s">
        <v>38</v>
      </c>
      <c r="DT16" s="74">
        <v>0</v>
      </c>
      <c r="DU16" s="79">
        <v>0</v>
      </c>
      <c r="DV16" s="79">
        <v>0</v>
      </c>
      <c r="DW16" s="80"/>
      <c r="DX16" s="80" t="s">
        <v>38</v>
      </c>
      <c r="DY16" s="74">
        <v>0</v>
      </c>
      <c r="DZ16" s="79">
        <v>0</v>
      </c>
      <c r="EA16" s="79">
        <v>0</v>
      </c>
      <c r="EB16" s="80"/>
      <c r="EC16" s="80" t="s">
        <v>38</v>
      </c>
      <c r="ED16" s="74">
        <v>0</v>
      </c>
      <c r="EE16" s="79">
        <v>0</v>
      </c>
      <c r="EF16" s="79">
        <v>0</v>
      </c>
      <c r="EG16" s="80"/>
      <c r="EH16" s="80" t="s">
        <v>38</v>
      </c>
      <c r="EI16" s="74">
        <v>0</v>
      </c>
      <c r="EJ16" s="79">
        <v>0</v>
      </c>
      <c r="EK16" s="79">
        <v>0</v>
      </c>
      <c r="EL16" s="80"/>
      <c r="EM16" s="80" t="s">
        <v>38</v>
      </c>
      <c r="EN16" s="74">
        <v>0</v>
      </c>
      <c r="EO16" s="79">
        <v>0</v>
      </c>
      <c r="EP16" s="75">
        <v>0</v>
      </c>
      <c r="EQ16" s="80"/>
      <c r="ER16" s="80" t="s">
        <v>38</v>
      </c>
      <c r="ES16" s="74">
        <v>0</v>
      </c>
      <c r="ET16" s="79">
        <v>0</v>
      </c>
      <c r="EU16" s="75">
        <v>0</v>
      </c>
      <c r="EV16" s="80"/>
      <c r="EW16" s="328">
        <f t="shared" si="17"/>
        <v>8422.11</v>
      </c>
      <c r="EX16" s="328">
        <f t="shared" si="18"/>
        <v>10550</v>
      </c>
    </row>
    <row r="17" spans="1:154" ht="21">
      <c r="A17" s="259"/>
      <c r="B17" s="226"/>
      <c r="C17" s="78" t="s">
        <v>96</v>
      </c>
      <c r="D17" s="77">
        <v>2516</v>
      </c>
      <c r="E17" s="74">
        <v>543.26</v>
      </c>
      <c r="F17" s="74">
        <v>3000</v>
      </c>
      <c r="G17" s="80"/>
      <c r="H17" s="78" t="s">
        <v>96</v>
      </c>
      <c r="I17" s="108">
        <v>2514</v>
      </c>
      <c r="J17" s="74">
        <v>188.25</v>
      </c>
      <c r="K17" s="74">
        <v>400</v>
      </c>
      <c r="L17" s="104">
        <v>2.1248339973439574</v>
      </c>
      <c r="M17" s="78" t="s">
        <v>45</v>
      </c>
      <c r="N17" s="162"/>
      <c r="O17" s="74">
        <v>0</v>
      </c>
      <c r="P17" s="74">
        <v>0</v>
      </c>
      <c r="Q17" s="80"/>
      <c r="R17" s="78" t="s">
        <v>39</v>
      </c>
      <c r="S17" s="77"/>
      <c r="T17" s="79"/>
      <c r="U17" s="79"/>
      <c r="V17" s="80"/>
      <c r="W17" s="78" t="s">
        <v>96</v>
      </c>
      <c r="X17" s="77" t="s">
        <v>267</v>
      </c>
      <c r="Y17" s="79">
        <v>410.68</v>
      </c>
      <c r="Z17" s="79">
        <v>3200</v>
      </c>
      <c r="AA17" s="80"/>
      <c r="AB17" s="80" t="s">
        <v>38</v>
      </c>
      <c r="AC17" s="74" t="s">
        <v>268</v>
      </c>
      <c r="AD17" s="74">
        <v>455.83</v>
      </c>
      <c r="AE17" s="74">
        <v>500</v>
      </c>
      <c r="AF17" s="80"/>
      <c r="AG17" s="78" t="s">
        <v>96</v>
      </c>
      <c r="AH17" s="162">
        <v>2521</v>
      </c>
      <c r="AI17" s="79">
        <v>679.52</v>
      </c>
      <c r="AJ17" s="79">
        <v>4800</v>
      </c>
      <c r="AK17" s="80"/>
      <c r="AL17" s="78" t="s">
        <v>96</v>
      </c>
      <c r="AM17" s="77">
        <v>2522</v>
      </c>
      <c r="AN17" s="79">
        <v>579.57000000000005</v>
      </c>
      <c r="AO17" s="79">
        <v>4300</v>
      </c>
      <c r="AP17" s="80"/>
      <c r="AQ17" s="78" t="s">
        <v>38</v>
      </c>
      <c r="AR17" s="96" t="s">
        <v>269</v>
      </c>
      <c r="AS17" s="79">
        <v>448.66</v>
      </c>
      <c r="AT17" s="79">
        <v>500</v>
      </c>
      <c r="AU17" s="80"/>
      <c r="AV17" s="78" t="s">
        <v>39</v>
      </c>
      <c r="AW17" s="74"/>
      <c r="AX17" s="79"/>
      <c r="AY17" s="79"/>
      <c r="AZ17" s="80"/>
      <c r="BA17" s="78" t="s">
        <v>39</v>
      </c>
      <c r="BB17" s="74" t="s">
        <v>270</v>
      </c>
      <c r="BC17" s="79">
        <v>329.57</v>
      </c>
      <c r="BD17" s="79">
        <v>500</v>
      </c>
      <c r="BE17" s="80"/>
      <c r="BF17" s="78" t="s">
        <v>39</v>
      </c>
      <c r="BG17" s="162" t="s">
        <v>271</v>
      </c>
      <c r="BH17" s="79">
        <v>316.60000000000002</v>
      </c>
      <c r="BI17" s="79">
        <v>500</v>
      </c>
      <c r="BJ17" s="79">
        <v>1.5792798483891344</v>
      </c>
      <c r="BK17" s="78" t="s">
        <v>39</v>
      </c>
      <c r="BL17" s="74" t="s">
        <v>253</v>
      </c>
      <c r="BM17" s="79">
        <v>448.84</v>
      </c>
      <c r="BN17" s="79">
        <v>500</v>
      </c>
      <c r="BO17" s="80"/>
      <c r="BP17" s="80" t="s">
        <v>39</v>
      </c>
      <c r="BQ17" s="77" t="s">
        <v>272</v>
      </c>
      <c r="BR17" s="79">
        <v>146.37</v>
      </c>
      <c r="BS17" s="79">
        <v>200</v>
      </c>
      <c r="BT17" s="80"/>
      <c r="BU17" s="78" t="s">
        <v>96</v>
      </c>
      <c r="BV17" s="77">
        <v>2528</v>
      </c>
      <c r="BW17" s="79">
        <v>535.49</v>
      </c>
      <c r="BX17" s="79">
        <v>5000</v>
      </c>
      <c r="BY17" s="80"/>
      <c r="BZ17" s="78" t="s">
        <v>39</v>
      </c>
      <c r="CA17" s="74" t="s">
        <v>273</v>
      </c>
      <c r="CB17" s="79">
        <v>448.66</v>
      </c>
      <c r="CC17" s="79">
        <v>700</v>
      </c>
      <c r="CD17" s="80"/>
      <c r="CE17" s="78" t="s">
        <v>39</v>
      </c>
      <c r="CF17" s="74" t="s">
        <v>274</v>
      </c>
      <c r="CG17" s="79">
        <v>447.74</v>
      </c>
      <c r="CH17" s="79">
        <v>700</v>
      </c>
      <c r="CI17" s="80"/>
      <c r="CJ17" s="78" t="s">
        <v>39</v>
      </c>
      <c r="CK17" s="74" t="s">
        <v>275</v>
      </c>
      <c r="CL17" s="79">
        <v>177.02</v>
      </c>
      <c r="CM17" s="79">
        <v>300</v>
      </c>
      <c r="CN17" s="80"/>
      <c r="CO17" s="78" t="s">
        <v>96</v>
      </c>
      <c r="CP17" s="74" t="s">
        <v>276</v>
      </c>
      <c r="CQ17" s="79">
        <v>62.13</v>
      </c>
      <c r="CR17" s="79">
        <v>200</v>
      </c>
      <c r="CS17" s="80"/>
      <c r="CT17" s="78" t="s">
        <v>39</v>
      </c>
      <c r="CU17" s="74" t="s">
        <v>232</v>
      </c>
      <c r="CV17" s="79">
        <v>548.54</v>
      </c>
      <c r="CW17" s="79">
        <v>800</v>
      </c>
      <c r="CX17" s="80"/>
      <c r="CY17" s="78" t="s">
        <v>39</v>
      </c>
      <c r="CZ17" s="74" t="s">
        <v>258</v>
      </c>
      <c r="DA17" s="79">
        <v>462.65</v>
      </c>
      <c r="DB17" s="79">
        <v>700</v>
      </c>
      <c r="DC17" s="80"/>
      <c r="DD17" s="78" t="s">
        <v>39</v>
      </c>
      <c r="DE17" s="74" t="s">
        <v>234</v>
      </c>
      <c r="DF17" s="79">
        <v>521.75</v>
      </c>
      <c r="DG17" s="79">
        <v>700</v>
      </c>
      <c r="DH17" s="80"/>
      <c r="DI17" s="78" t="s">
        <v>39</v>
      </c>
      <c r="DJ17" s="74">
        <v>0</v>
      </c>
      <c r="DK17" s="79">
        <v>0</v>
      </c>
      <c r="DL17" s="79">
        <v>0</v>
      </c>
      <c r="DM17" s="80"/>
      <c r="DN17" s="78" t="s">
        <v>39</v>
      </c>
      <c r="DO17" s="74" t="s">
        <v>277</v>
      </c>
      <c r="DP17" s="79">
        <v>261.11</v>
      </c>
      <c r="DQ17" s="79">
        <v>400</v>
      </c>
      <c r="DR17" s="80"/>
      <c r="DS17" s="78" t="s">
        <v>39</v>
      </c>
      <c r="DT17" s="74" t="s">
        <v>236</v>
      </c>
      <c r="DU17" s="79">
        <v>687.34</v>
      </c>
      <c r="DV17" s="79">
        <v>1000</v>
      </c>
      <c r="DW17" s="80"/>
      <c r="DX17" s="78" t="s">
        <v>39</v>
      </c>
      <c r="DY17" s="74" t="s">
        <v>237</v>
      </c>
      <c r="DZ17" s="79">
        <v>587.11</v>
      </c>
      <c r="EA17" s="79">
        <v>800</v>
      </c>
      <c r="EB17" s="80"/>
      <c r="EC17" s="78" t="s">
        <v>39</v>
      </c>
      <c r="ED17" s="74" t="s">
        <v>263</v>
      </c>
      <c r="EE17" s="79">
        <v>420</v>
      </c>
      <c r="EF17" s="79">
        <v>700</v>
      </c>
      <c r="EG17" s="80"/>
      <c r="EH17" s="78" t="s">
        <v>39</v>
      </c>
      <c r="EI17" s="74" t="s">
        <v>239</v>
      </c>
      <c r="EJ17" s="79">
        <v>152.35</v>
      </c>
      <c r="EK17" s="79">
        <v>500</v>
      </c>
      <c r="EL17" s="80"/>
      <c r="EM17" s="78" t="s">
        <v>39</v>
      </c>
      <c r="EN17" s="74" t="s">
        <v>278</v>
      </c>
      <c r="EO17" s="79">
        <v>524.28</v>
      </c>
      <c r="EP17" s="75">
        <v>800</v>
      </c>
      <c r="EQ17" s="80"/>
      <c r="ER17" s="78" t="s">
        <v>39</v>
      </c>
      <c r="ES17" s="74" t="s">
        <v>241</v>
      </c>
      <c r="ET17" s="79">
        <v>510.68</v>
      </c>
      <c r="EU17" s="75">
        <v>500</v>
      </c>
      <c r="EV17" s="80"/>
      <c r="EW17" s="328">
        <f t="shared" si="17"/>
        <v>10894</v>
      </c>
      <c r="EX17" s="328">
        <f t="shared" si="18"/>
        <v>32200</v>
      </c>
    </row>
    <row r="18" spans="1:154" ht="21">
      <c r="A18" s="226"/>
      <c r="B18" s="226"/>
      <c r="C18" s="80"/>
      <c r="D18" s="77"/>
      <c r="E18" s="74"/>
      <c r="F18" s="74"/>
      <c r="G18" s="80"/>
      <c r="H18" s="78" t="s">
        <v>96</v>
      </c>
      <c r="I18" s="108">
        <v>2516</v>
      </c>
      <c r="J18" s="74">
        <v>320</v>
      </c>
      <c r="K18" s="74">
        <v>1700</v>
      </c>
      <c r="L18" s="104">
        <v>5.4761904761904763</v>
      </c>
      <c r="M18" s="78" t="s">
        <v>96</v>
      </c>
      <c r="N18" s="162">
        <v>2518</v>
      </c>
      <c r="O18" s="74">
        <v>152.35</v>
      </c>
      <c r="P18" s="74">
        <v>1200</v>
      </c>
      <c r="Q18" s="80"/>
      <c r="R18" s="78" t="s">
        <v>96</v>
      </c>
      <c r="S18" s="77">
        <v>2519</v>
      </c>
      <c r="T18" s="79">
        <v>424.28</v>
      </c>
      <c r="U18" s="79">
        <v>3200</v>
      </c>
      <c r="V18" s="80"/>
      <c r="W18" s="80" t="s">
        <v>38</v>
      </c>
      <c r="X18" s="77"/>
      <c r="Y18" s="79"/>
      <c r="Z18" s="79"/>
      <c r="AA18" s="80"/>
      <c r="AB18" s="78" t="s">
        <v>96</v>
      </c>
      <c r="AC18" s="77">
        <v>2520</v>
      </c>
      <c r="AD18" s="74">
        <v>455.81</v>
      </c>
      <c r="AE18" s="74">
        <v>3700</v>
      </c>
      <c r="AF18" s="80"/>
      <c r="AG18" s="80" t="s">
        <v>38</v>
      </c>
      <c r="AH18" s="77"/>
      <c r="AI18" s="79"/>
      <c r="AJ18" s="79"/>
      <c r="AK18" s="80"/>
      <c r="AL18" s="80" t="s">
        <v>38</v>
      </c>
      <c r="AM18" s="77"/>
      <c r="AN18" s="79"/>
      <c r="AO18" s="79"/>
      <c r="AP18" s="80"/>
      <c r="AQ18" s="80" t="s">
        <v>38</v>
      </c>
      <c r="AR18" s="96" t="s">
        <v>279</v>
      </c>
      <c r="AS18" s="79">
        <v>447.74</v>
      </c>
      <c r="AT18" s="79">
        <v>300</v>
      </c>
      <c r="AU18" s="80"/>
      <c r="AV18" s="78" t="s">
        <v>39</v>
      </c>
      <c r="AW18" s="74"/>
      <c r="AX18" s="79"/>
      <c r="AY18" s="79"/>
      <c r="AZ18" s="80"/>
      <c r="BA18" s="78" t="s">
        <v>39</v>
      </c>
      <c r="BB18" s="74" t="s">
        <v>280</v>
      </c>
      <c r="BC18" s="79">
        <v>148.41</v>
      </c>
      <c r="BD18" s="79">
        <v>200</v>
      </c>
      <c r="BE18" s="80"/>
      <c r="BF18" s="78" t="s">
        <v>39</v>
      </c>
      <c r="BG18" s="162" t="s">
        <v>281</v>
      </c>
      <c r="BH18" s="79">
        <v>426.64</v>
      </c>
      <c r="BI18" s="79">
        <v>500</v>
      </c>
      <c r="BJ18" s="79">
        <v>1.171948246765423</v>
      </c>
      <c r="BK18" s="78" t="s">
        <v>39</v>
      </c>
      <c r="BL18" s="74"/>
      <c r="BM18" s="79"/>
      <c r="BN18" s="79"/>
      <c r="BO18" s="80"/>
      <c r="BP18" s="78" t="s">
        <v>96</v>
      </c>
      <c r="BQ18" s="77">
        <v>2527</v>
      </c>
      <c r="BR18" s="79">
        <v>385.64</v>
      </c>
      <c r="BS18" s="79">
        <v>2500</v>
      </c>
      <c r="BT18" s="80"/>
      <c r="BU18" s="80"/>
      <c r="BV18" s="77"/>
      <c r="BW18" s="79"/>
      <c r="BX18" s="79"/>
      <c r="BY18" s="80"/>
      <c r="BZ18" s="78" t="s">
        <v>39</v>
      </c>
      <c r="CA18" s="74" t="s">
        <v>282</v>
      </c>
      <c r="CB18" s="79">
        <v>142.59</v>
      </c>
      <c r="CC18" s="79">
        <v>200</v>
      </c>
      <c r="CD18" s="80"/>
      <c r="CE18" s="78" t="s">
        <v>39</v>
      </c>
      <c r="CF18" s="74" t="s">
        <v>283</v>
      </c>
      <c r="CG18" s="79">
        <v>93.61</v>
      </c>
      <c r="CH18" s="79">
        <v>100</v>
      </c>
      <c r="CI18" s="80"/>
      <c r="CJ18" s="78" t="s">
        <v>96</v>
      </c>
      <c r="CK18" s="77" t="s">
        <v>271</v>
      </c>
      <c r="CL18" s="79">
        <v>316.60000000000002</v>
      </c>
      <c r="CM18" s="79">
        <v>1500</v>
      </c>
      <c r="CN18" s="80"/>
      <c r="CO18" s="78" t="s">
        <v>96</v>
      </c>
      <c r="CP18" s="77" t="s">
        <v>284</v>
      </c>
      <c r="CQ18" s="79">
        <v>448.84</v>
      </c>
      <c r="CR18" s="79">
        <v>2000</v>
      </c>
      <c r="CS18" s="80"/>
      <c r="CT18" s="78" t="s">
        <v>39</v>
      </c>
      <c r="CU18" s="74">
        <v>0</v>
      </c>
      <c r="CV18" s="79">
        <v>0</v>
      </c>
      <c r="CW18" s="79">
        <v>0</v>
      </c>
      <c r="CX18" s="80"/>
      <c r="CY18" s="78" t="s">
        <v>39</v>
      </c>
      <c r="CZ18" s="74" t="s">
        <v>285</v>
      </c>
      <c r="DA18" s="79">
        <v>459.07</v>
      </c>
      <c r="DB18" s="79">
        <v>700</v>
      </c>
      <c r="DC18" s="80"/>
      <c r="DD18" s="78" t="s">
        <v>39</v>
      </c>
      <c r="DE18" s="74">
        <v>0</v>
      </c>
      <c r="DF18" s="79">
        <v>0</v>
      </c>
      <c r="DG18" s="79">
        <v>0</v>
      </c>
      <c r="DH18" s="80"/>
      <c r="DI18" s="78" t="s">
        <v>96</v>
      </c>
      <c r="DJ18" s="77" t="s">
        <v>262</v>
      </c>
      <c r="DK18" s="79">
        <v>562.57000000000005</v>
      </c>
      <c r="DL18" s="79">
        <v>2700</v>
      </c>
      <c r="DM18" s="80"/>
      <c r="DN18" s="78" t="s">
        <v>96</v>
      </c>
      <c r="DO18" s="77" t="s">
        <v>286</v>
      </c>
      <c r="DP18" s="79">
        <v>177.02</v>
      </c>
      <c r="DQ18" s="79">
        <v>700</v>
      </c>
      <c r="DR18" s="80"/>
      <c r="DS18" s="78" t="s">
        <v>39</v>
      </c>
      <c r="DT18" s="74">
        <v>0</v>
      </c>
      <c r="DU18" s="79">
        <v>0</v>
      </c>
      <c r="DV18" s="79">
        <v>0</v>
      </c>
      <c r="DW18" s="80"/>
      <c r="DX18" s="78" t="s">
        <v>39</v>
      </c>
      <c r="DY18" s="74">
        <v>0</v>
      </c>
      <c r="DZ18" s="79">
        <v>0</v>
      </c>
      <c r="EA18" s="79">
        <v>0</v>
      </c>
      <c r="EB18" s="80"/>
      <c r="EC18" s="78" t="s">
        <v>39</v>
      </c>
      <c r="ED18" s="74">
        <v>0</v>
      </c>
      <c r="EE18" s="79">
        <v>0</v>
      </c>
      <c r="EF18" s="79">
        <v>0</v>
      </c>
      <c r="EG18" s="80"/>
      <c r="EH18" s="78" t="s">
        <v>39</v>
      </c>
      <c r="EI18" s="74" t="s">
        <v>264</v>
      </c>
      <c r="EJ18" s="79">
        <v>325.02</v>
      </c>
      <c r="EK18" s="79">
        <v>700</v>
      </c>
      <c r="EL18" s="80"/>
      <c r="EM18" s="78" t="s">
        <v>39</v>
      </c>
      <c r="EN18" s="74">
        <v>0</v>
      </c>
      <c r="EO18" s="79">
        <v>0</v>
      </c>
      <c r="EP18" s="75">
        <v>0</v>
      </c>
      <c r="EQ18" s="80"/>
      <c r="ER18" s="78" t="s">
        <v>96</v>
      </c>
      <c r="ES18" s="77" t="s">
        <v>261</v>
      </c>
      <c r="ET18" s="79">
        <v>261.11</v>
      </c>
      <c r="EU18" s="75">
        <v>1500</v>
      </c>
      <c r="EV18" s="80"/>
      <c r="EW18" s="328">
        <f t="shared" si="17"/>
        <v>5547.3</v>
      </c>
      <c r="EX18" s="328">
        <f t="shared" si="18"/>
        <v>23400</v>
      </c>
    </row>
    <row r="19" spans="1:154" ht="21">
      <c r="A19" s="226"/>
      <c r="B19" s="226"/>
      <c r="C19" s="80"/>
      <c r="D19" s="77"/>
      <c r="E19" s="74"/>
      <c r="F19" s="74"/>
      <c r="G19" s="80"/>
      <c r="H19" s="78"/>
      <c r="I19" s="108"/>
      <c r="J19" s="74"/>
      <c r="K19" s="74"/>
      <c r="L19" s="80"/>
      <c r="M19" s="78" t="s">
        <v>96</v>
      </c>
      <c r="N19" s="162">
        <v>2519</v>
      </c>
      <c r="O19" s="74">
        <v>225</v>
      </c>
      <c r="P19" s="74">
        <v>1700</v>
      </c>
      <c r="Q19" s="80"/>
      <c r="R19" s="78"/>
      <c r="S19" s="77"/>
      <c r="T19" s="79"/>
      <c r="U19" s="79"/>
      <c r="V19" s="80"/>
      <c r="W19" s="80"/>
      <c r="X19" s="77"/>
      <c r="Y19" s="79"/>
      <c r="Z19" s="79"/>
      <c r="AA19" s="80"/>
      <c r="AB19" s="78"/>
      <c r="AC19" s="77"/>
      <c r="AD19" s="74"/>
      <c r="AE19" s="74"/>
      <c r="AF19" s="80"/>
      <c r="AG19" s="80"/>
      <c r="AH19" s="77"/>
      <c r="AI19" s="79"/>
      <c r="AJ19" s="79"/>
      <c r="AK19" s="80"/>
      <c r="AL19" s="80"/>
      <c r="AM19" s="77"/>
      <c r="AN19" s="79"/>
      <c r="AO19" s="79"/>
      <c r="AP19" s="80"/>
      <c r="AQ19" s="80" t="s">
        <v>38</v>
      </c>
      <c r="AR19" s="96" t="s">
        <v>287</v>
      </c>
      <c r="AS19" s="79">
        <v>142.59</v>
      </c>
      <c r="AT19" s="79">
        <v>100</v>
      </c>
      <c r="AU19" s="80"/>
      <c r="AV19" s="78" t="s">
        <v>96</v>
      </c>
      <c r="AW19" s="85">
        <v>2525</v>
      </c>
      <c r="AX19" s="79">
        <v>595.94000000000005</v>
      </c>
      <c r="AY19" s="79">
        <v>3800</v>
      </c>
      <c r="AZ19" s="80"/>
      <c r="BA19" s="78" t="s">
        <v>39</v>
      </c>
      <c r="BB19" s="74" t="s">
        <v>288</v>
      </c>
      <c r="BC19" s="79">
        <v>405.56</v>
      </c>
      <c r="BD19" s="79">
        <v>650</v>
      </c>
      <c r="BE19" s="80"/>
      <c r="BF19" s="78" t="s">
        <v>39</v>
      </c>
      <c r="BG19" s="162" t="s">
        <v>289</v>
      </c>
      <c r="BH19" s="79">
        <v>455.83</v>
      </c>
      <c r="BI19" s="79">
        <v>550</v>
      </c>
      <c r="BJ19" s="79">
        <v>1.2065901761621658</v>
      </c>
      <c r="BK19" s="78" t="s">
        <v>96</v>
      </c>
      <c r="BL19" s="85">
        <v>2527</v>
      </c>
      <c r="BM19" s="79">
        <v>563.99</v>
      </c>
      <c r="BN19" s="79">
        <v>4500</v>
      </c>
      <c r="BO19" s="80"/>
      <c r="BP19" s="78" t="s">
        <v>96</v>
      </c>
      <c r="BQ19" s="85">
        <v>2528</v>
      </c>
      <c r="BR19" s="79">
        <v>396.22</v>
      </c>
      <c r="BS19" s="79">
        <v>2000</v>
      </c>
      <c r="BT19" s="80"/>
      <c r="BU19" s="80"/>
      <c r="BV19" s="77"/>
      <c r="BW19" s="79"/>
      <c r="BX19" s="79"/>
      <c r="BY19" s="80"/>
      <c r="BZ19" s="78" t="s">
        <v>96</v>
      </c>
      <c r="CA19" s="74" t="s">
        <v>290</v>
      </c>
      <c r="CB19" s="79">
        <v>148.41</v>
      </c>
      <c r="CC19" s="79">
        <v>600</v>
      </c>
      <c r="CD19" s="80"/>
      <c r="CE19" s="78" t="s">
        <v>96</v>
      </c>
      <c r="CF19" s="77" t="s">
        <v>257</v>
      </c>
      <c r="CG19" s="79">
        <v>305.05</v>
      </c>
      <c r="CH19" s="79">
        <v>1500</v>
      </c>
      <c r="CI19" s="80"/>
      <c r="CJ19" s="78" t="s">
        <v>96</v>
      </c>
      <c r="CK19" s="85" t="s">
        <v>281</v>
      </c>
      <c r="CL19" s="79">
        <v>426.64</v>
      </c>
      <c r="CM19" s="79">
        <v>2000</v>
      </c>
      <c r="CN19" s="80"/>
      <c r="CO19" s="78" t="s">
        <v>96</v>
      </c>
      <c r="CP19" s="85" t="s">
        <v>289</v>
      </c>
      <c r="CQ19" s="79">
        <v>455.83</v>
      </c>
      <c r="CR19" s="79">
        <v>1800</v>
      </c>
      <c r="CS19" s="80"/>
      <c r="CT19" s="78" t="s">
        <v>96</v>
      </c>
      <c r="CU19" s="77" t="s">
        <v>291</v>
      </c>
      <c r="CV19" s="79">
        <v>755.42</v>
      </c>
      <c r="CW19" s="79">
        <v>3100</v>
      </c>
      <c r="CX19" s="80"/>
      <c r="CY19" s="78" t="s">
        <v>96</v>
      </c>
      <c r="CZ19" s="77" t="s">
        <v>273</v>
      </c>
      <c r="DA19" s="79">
        <v>448.66</v>
      </c>
      <c r="DB19" s="79">
        <v>2400</v>
      </c>
      <c r="DC19" s="80"/>
      <c r="DD19" s="78" t="s">
        <v>96</v>
      </c>
      <c r="DE19" s="77" t="s">
        <v>274</v>
      </c>
      <c r="DF19" s="79">
        <v>447.74</v>
      </c>
      <c r="DG19" s="79">
        <v>2500</v>
      </c>
      <c r="DH19" s="80"/>
      <c r="DI19" s="78" t="s">
        <v>96</v>
      </c>
      <c r="DJ19" s="85" t="s">
        <v>283</v>
      </c>
      <c r="DK19" s="79">
        <v>93.61</v>
      </c>
      <c r="DL19" s="79">
        <v>300</v>
      </c>
      <c r="DM19" s="80"/>
      <c r="DN19" s="78" t="s">
        <v>96</v>
      </c>
      <c r="DO19" s="85" t="s">
        <v>292</v>
      </c>
      <c r="DP19" s="79">
        <v>364.53</v>
      </c>
      <c r="DQ19" s="79">
        <v>2000</v>
      </c>
      <c r="DR19" s="80"/>
      <c r="DS19" s="78" t="s">
        <v>96</v>
      </c>
      <c r="DT19" s="77" t="s">
        <v>232</v>
      </c>
      <c r="DU19" s="79">
        <v>548.54</v>
      </c>
      <c r="DV19" s="79">
        <v>2800</v>
      </c>
      <c r="DW19" s="80"/>
      <c r="DX19" s="78" t="s">
        <v>96</v>
      </c>
      <c r="DY19" s="77" t="s">
        <v>258</v>
      </c>
      <c r="DZ19" s="79">
        <v>462.65</v>
      </c>
      <c r="EA19" s="79">
        <v>2500</v>
      </c>
      <c r="EB19" s="80"/>
      <c r="EC19" s="78" t="s">
        <v>96</v>
      </c>
      <c r="ED19" s="77" t="s">
        <v>285</v>
      </c>
      <c r="EE19" s="79">
        <v>459.07</v>
      </c>
      <c r="EF19" s="79">
        <v>2600</v>
      </c>
      <c r="EG19" s="80"/>
      <c r="EH19" s="78" t="s">
        <v>96</v>
      </c>
      <c r="EI19" s="77" t="s">
        <v>234</v>
      </c>
      <c r="EJ19" s="79">
        <v>521.75</v>
      </c>
      <c r="EK19" s="79">
        <v>2000</v>
      </c>
      <c r="EL19" s="80"/>
      <c r="EM19" s="78" t="s">
        <v>96</v>
      </c>
      <c r="EN19" s="77" t="s">
        <v>265</v>
      </c>
      <c r="EO19" s="79">
        <v>507.04</v>
      </c>
      <c r="EP19" s="75">
        <v>2500</v>
      </c>
      <c r="EQ19" s="80"/>
      <c r="ER19" s="78" t="s">
        <v>96</v>
      </c>
      <c r="ES19" s="77" t="s">
        <v>235</v>
      </c>
      <c r="ET19" s="79">
        <v>351.83</v>
      </c>
      <c r="EU19" s="75">
        <v>2000</v>
      </c>
      <c r="EV19" s="80"/>
      <c r="EW19" s="328">
        <f t="shared" si="17"/>
        <v>9081.9</v>
      </c>
      <c r="EX19" s="328">
        <f t="shared" si="18"/>
        <v>43900</v>
      </c>
    </row>
    <row r="20" spans="1:154" ht="21">
      <c r="A20" s="226"/>
      <c r="B20" s="226"/>
      <c r="C20" s="80"/>
      <c r="D20" s="77"/>
      <c r="E20" s="74"/>
      <c r="F20" s="74"/>
      <c r="G20" s="80"/>
      <c r="H20" s="78"/>
      <c r="I20" s="108"/>
      <c r="J20" s="74"/>
      <c r="K20" s="74"/>
      <c r="L20" s="80"/>
      <c r="M20" s="78"/>
      <c r="N20" s="162"/>
      <c r="O20" s="74"/>
      <c r="P20" s="74"/>
      <c r="Q20" s="80"/>
      <c r="R20" s="78"/>
      <c r="S20" s="77"/>
      <c r="T20" s="79"/>
      <c r="U20" s="79"/>
      <c r="V20" s="80"/>
      <c r="W20" s="80"/>
      <c r="X20" s="77"/>
      <c r="Y20" s="79"/>
      <c r="Z20" s="79"/>
      <c r="AA20" s="80"/>
      <c r="AB20" s="78"/>
      <c r="AC20" s="77"/>
      <c r="AD20" s="74"/>
      <c r="AE20" s="74"/>
      <c r="AF20" s="80"/>
      <c r="AG20" s="80"/>
      <c r="AH20" s="77"/>
      <c r="AI20" s="79"/>
      <c r="AJ20" s="79"/>
      <c r="AK20" s="80"/>
      <c r="AL20" s="80"/>
      <c r="AM20" s="77"/>
      <c r="AN20" s="79"/>
      <c r="AO20" s="79"/>
      <c r="AP20" s="80"/>
      <c r="AQ20" s="78" t="s">
        <v>96</v>
      </c>
      <c r="AR20" s="96" t="s">
        <v>293</v>
      </c>
      <c r="AS20" s="79">
        <v>316.64999999999998</v>
      </c>
      <c r="AT20" s="79">
        <v>2700</v>
      </c>
      <c r="AU20" s="80"/>
      <c r="AV20" s="78"/>
      <c r="AW20" s="74"/>
      <c r="AX20" s="79"/>
      <c r="AY20" s="79"/>
      <c r="AZ20" s="80"/>
      <c r="BA20" s="78" t="s">
        <v>96</v>
      </c>
      <c r="BB20" s="85">
        <v>2526</v>
      </c>
      <c r="BC20" s="79">
        <v>541.1</v>
      </c>
      <c r="BD20" s="79">
        <v>2300</v>
      </c>
      <c r="BE20" s="80"/>
      <c r="BF20" s="78" t="s">
        <v>96</v>
      </c>
      <c r="BG20" s="162">
        <v>2526</v>
      </c>
      <c r="BH20" s="79">
        <v>525.24</v>
      </c>
      <c r="BI20" s="79">
        <v>2300</v>
      </c>
      <c r="BJ20" s="79">
        <v>4.3789505749752493</v>
      </c>
      <c r="BK20" s="78"/>
      <c r="BL20" s="74"/>
      <c r="BM20" s="79"/>
      <c r="BN20" s="79"/>
      <c r="BO20" s="80"/>
      <c r="BP20" s="78"/>
      <c r="BQ20" s="77"/>
      <c r="BR20" s="79"/>
      <c r="BS20" s="79"/>
      <c r="BT20" s="80"/>
      <c r="BU20" s="80"/>
      <c r="BV20" s="77"/>
      <c r="BW20" s="79"/>
      <c r="BX20" s="79"/>
      <c r="BY20" s="80"/>
      <c r="BZ20" s="78" t="s">
        <v>96</v>
      </c>
      <c r="CA20" s="74" t="s">
        <v>294</v>
      </c>
      <c r="CB20" s="79">
        <v>405.56</v>
      </c>
      <c r="CC20" s="79">
        <v>2100</v>
      </c>
      <c r="CD20" s="80"/>
      <c r="CE20" s="78" t="s">
        <v>96</v>
      </c>
      <c r="CF20" s="85" t="s">
        <v>270</v>
      </c>
      <c r="CG20" s="79">
        <v>329.57</v>
      </c>
      <c r="CH20" s="79">
        <v>1500</v>
      </c>
      <c r="CI20" s="80"/>
      <c r="CJ20" s="415" t="s">
        <v>665</v>
      </c>
      <c r="CK20" s="423">
        <v>2516</v>
      </c>
      <c r="CL20" s="417">
        <v>100</v>
      </c>
      <c r="CM20" s="417">
        <v>700</v>
      </c>
      <c r="CN20" s="80"/>
      <c r="CO20" s="415" t="s">
        <v>665</v>
      </c>
      <c r="CP20" s="423">
        <v>2516</v>
      </c>
      <c r="CQ20" s="417">
        <v>100</v>
      </c>
      <c r="CR20" s="417">
        <v>400</v>
      </c>
      <c r="CS20" s="80"/>
      <c r="CT20" s="78" t="s">
        <v>96</v>
      </c>
      <c r="CU20" s="85" t="s">
        <v>295</v>
      </c>
      <c r="CV20" s="79">
        <v>146.37</v>
      </c>
      <c r="CW20" s="79">
        <v>400</v>
      </c>
      <c r="CX20" s="80"/>
      <c r="CY20" s="415" t="s">
        <v>665</v>
      </c>
      <c r="CZ20" s="424">
        <v>2519</v>
      </c>
      <c r="DA20" s="417">
        <v>100</v>
      </c>
      <c r="DB20" s="417">
        <v>800</v>
      </c>
      <c r="DC20" s="80"/>
      <c r="DD20" s="78" t="s">
        <v>96</v>
      </c>
      <c r="DE20" s="77" t="s">
        <v>296</v>
      </c>
      <c r="DF20" s="79">
        <v>142.59</v>
      </c>
      <c r="DG20" s="79">
        <v>500</v>
      </c>
      <c r="DH20" s="80"/>
      <c r="DI20" s="415" t="s">
        <v>665</v>
      </c>
      <c r="DJ20" s="424">
        <v>2520</v>
      </c>
      <c r="DK20" s="417">
        <v>100</v>
      </c>
      <c r="DL20" s="417">
        <v>700</v>
      </c>
      <c r="DM20" s="80"/>
      <c r="DN20" s="415" t="s">
        <v>665</v>
      </c>
      <c r="DO20" s="424">
        <v>2521</v>
      </c>
      <c r="DP20" s="417">
        <v>100</v>
      </c>
      <c r="DQ20" s="417">
        <v>700</v>
      </c>
      <c r="DR20" s="422"/>
      <c r="DS20" s="415" t="s">
        <v>665</v>
      </c>
      <c r="DT20" s="424">
        <v>2522</v>
      </c>
      <c r="DU20" s="417">
        <v>100</v>
      </c>
      <c r="DV20" s="417">
        <v>1100</v>
      </c>
      <c r="DW20" s="422"/>
      <c r="DX20" s="415" t="s">
        <v>665</v>
      </c>
      <c r="DY20" s="424">
        <v>2522</v>
      </c>
      <c r="DZ20" s="417">
        <v>100</v>
      </c>
      <c r="EA20" s="417">
        <v>1100</v>
      </c>
      <c r="EB20" s="422"/>
      <c r="EC20" s="415" t="s">
        <v>665</v>
      </c>
      <c r="ED20" s="424">
        <v>2525</v>
      </c>
      <c r="EE20" s="417">
        <v>100</v>
      </c>
      <c r="EF20" s="417">
        <v>700</v>
      </c>
      <c r="EG20" s="80"/>
      <c r="EH20" s="78"/>
      <c r="EI20" s="77"/>
      <c r="EJ20" s="79"/>
      <c r="EK20" s="79"/>
      <c r="EL20" s="80"/>
      <c r="EM20" s="78"/>
      <c r="EN20" s="77"/>
      <c r="EO20" s="79"/>
      <c r="EP20" s="75"/>
      <c r="EQ20" s="80"/>
      <c r="ER20" s="78"/>
      <c r="ES20" s="77"/>
      <c r="ET20" s="79"/>
      <c r="EU20" s="75"/>
      <c r="EV20" s="80"/>
      <c r="EW20" s="328">
        <f t="shared" si="17"/>
        <v>3207.08</v>
      </c>
      <c r="EX20" s="328">
        <f t="shared" si="18"/>
        <v>18000</v>
      </c>
    </row>
    <row r="21" spans="1:154" ht="21">
      <c r="A21" s="226"/>
      <c r="B21" s="226"/>
      <c r="C21" s="78"/>
      <c r="D21" s="74"/>
      <c r="E21" s="74"/>
      <c r="F21" s="74"/>
      <c r="G21" s="80"/>
      <c r="H21" s="78"/>
      <c r="I21" s="162"/>
      <c r="J21" s="74"/>
      <c r="K21" s="74"/>
      <c r="L21" s="80"/>
      <c r="M21" s="78"/>
      <c r="N21" s="162"/>
      <c r="O21" s="74"/>
      <c r="P21" s="74"/>
      <c r="Q21" s="80"/>
      <c r="R21" s="78"/>
      <c r="S21" s="74"/>
      <c r="T21" s="79"/>
      <c r="U21" s="79"/>
      <c r="V21" s="80"/>
      <c r="W21" s="78"/>
      <c r="X21" s="74"/>
      <c r="Y21" s="79"/>
      <c r="Z21" s="79"/>
      <c r="AA21" s="80"/>
      <c r="AB21" s="78"/>
      <c r="AC21" s="74"/>
      <c r="AD21" s="74"/>
      <c r="AE21" s="74"/>
      <c r="AF21" s="80"/>
      <c r="AG21" s="78"/>
      <c r="AH21" s="74"/>
      <c r="AI21" s="79"/>
      <c r="AJ21" s="79"/>
      <c r="AK21" s="80"/>
      <c r="AL21" s="78"/>
      <c r="AM21" s="85"/>
      <c r="AN21" s="79"/>
      <c r="AO21" s="79"/>
      <c r="AP21" s="80"/>
      <c r="AQ21" s="78"/>
      <c r="AR21" s="96"/>
      <c r="AS21" s="79"/>
      <c r="AT21" s="79"/>
      <c r="AU21" s="80"/>
      <c r="AV21" s="78"/>
      <c r="AW21" s="85"/>
      <c r="AX21" s="79"/>
      <c r="AY21" s="79"/>
      <c r="AZ21" s="80"/>
      <c r="BA21" s="78"/>
      <c r="BB21" s="85"/>
      <c r="BC21" s="79"/>
      <c r="BD21" s="79"/>
      <c r="BE21" s="80"/>
      <c r="BF21" s="78"/>
      <c r="BG21" s="162"/>
      <c r="BH21" s="79"/>
      <c r="BI21" s="79"/>
      <c r="BJ21" s="79"/>
      <c r="BK21" s="78"/>
      <c r="BL21" s="85"/>
      <c r="BM21" s="79"/>
      <c r="BN21" s="79"/>
      <c r="BO21" s="80"/>
      <c r="BP21" s="78"/>
      <c r="BQ21" s="85"/>
      <c r="BR21" s="79"/>
      <c r="BS21" s="79"/>
      <c r="BT21" s="80"/>
      <c r="BU21" s="78"/>
      <c r="BV21" s="85"/>
      <c r="BW21" s="79"/>
      <c r="BX21" s="79"/>
      <c r="BY21" s="80"/>
      <c r="BZ21" s="78"/>
      <c r="CA21" s="74"/>
      <c r="CB21" s="79"/>
      <c r="CC21" s="79"/>
      <c r="CD21" s="80"/>
      <c r="CE21" s="78"/>
      <c r="CF21" s="85"/>
      <c r="CG21" s="79"/>
      <c r="CH21" s="79"/>
      <c r="CI21" s="80"/>
      <c r="CJ21" s="78"/>
      <c r="CK21" s="85"/>
      <c r="CL21" s="79"/>
      <c r="CM21" s="79"/>
      <c r="CN21" s="80"/>
      <c r="CO21" s="78"/>
      <c r="CP21" s="85"/>
      <c r="CQ21" s="79"/>
      <c r="CR21" s="79"/>
      <c r="CS21" s="80"/>
      <c r="CT21" s="415" t="s">
        <v>665</v>
      </c>
      <c r="CU21" s="424">
        <v>2519</v>
      </c>
      <c r="CV21" s="417">
        <v>100</v>
      </c>
      <c r="CW21" s="417">
        <v>800</v>
      </c>
      <c r="CX21" s="80"/>
      <c r="CY21" s="78"/>
      <c r="CZ21" s="85"/>
      <c r="DA21" s="79"/>
      <c r="DB21" s="79"/>
      <c r="DC21" s="80"/>
      <c r="DD21" s="415" t="s">
        <v>665</v>
      </c>
      <c r="DE21" s="424">
        <v>2520</v>
      </c>
      <c r="DF21" s="417">
        <v>100</v>
      </c>
      <c r="DG21" s="417">
        <v>600</v>
      </c>
      <c r="DH21" s="80"/>
      <c r="DI21" s="78"/>
      <c r="DJ21" s="85"/>
      <c r="DK21" s="79"/>
      <c r="DL21" s="79"/>
      <c r="DM21" s="80"/>
      <c r="DN21" s="78"/>
      <c r="DO21" s="85"/>
      <c r="DP21" s="79"/>
      <c r="DQ21" s="79"/>
      <c r="DR21" s="80"/>
      <c r="DS21" s="78"/>
      <c r="DT21" s="85"/>
      <c r="DU21" s="79"/>
      <c r="DV21" s="79"/>
      <c r="DW21" s="80"/>
      <c r="DX21" s="78"/>
      <c r="DY21" s="85"/>
      <c r="DZ21" s="79"/>
      <c r="EA21" s="79"/>
      <c r="EB21" s="80"/>
      <c r="EC21" s="78"/>
      <c r="ED21" s="85"/>
      <c r="EE21" s="79"/>
      <c r="EF21" s="79"/>
      <c r="EG21" s="80"/>
      <c r="EH21" s="78"/>
      <c r="EI21" s="85"/>
      <c r="EJ21" s="79"/>
      <c r="EK21" s="79"/>
      <c r="EL21" s="80"/>
      <c r="EM21" s="78"/>
      <c r="EN21" s="85"/>
      <c r="EO21" s="79"/>
      <c r="EP21" s="75"/>
      <c r="EQ21" s="80"/>
      <c r="ER21" s="78"/>
      <c r="ES21" s="85"/>
      <c r="ET21" s="79"/>
      <c r="EU21" s="75"/>
      <c r="EV21" s="80"/>
      <c r="EW21" s="328">
        <f t="shared" si="17"/>
        <v>200</v>
      </c>
      <c r="EX21" s="328">
        <f t="shared" si="18"/>
        <v>1400</v>
      </c>
    </row>
    <row r="22" spans="1:154" ht="19.5" customHeight="1" thickBot="1">
      <c r="A22" s="261"/>
      <c r="B22" s="262" t="s">
        <v>43</v>
      </c>
      <c r="C22" s="84"/>
      <c r="D22" s="106"/>
      <c r="E22" s="81">
        <f>SUM(E15:E21)</f>
        <v>1301.96</v>
      </c>
      <c r="F22" s="81">
        <f>SUM(F15:F21)</f>
        <v>4220</v>
      </c>
      <c r="G22" s="84"/>
      <c r="H22" s="84"/>
      <c r="I22" s="199"/>
      <c r="J22" s="81">
        <f>SUM(J15:J19)</f>
        <v>1043.74</v>
      </c>
      <c r="K22" s="81">
        <f>SUM(K15:K19)</f>
        <v>3600</v>
      </c>
      <c r="L22" s="84"/>
      <c r="M22" s="84"/>
      <c r="N22" s="33"/>
      <c r="O22" s="81">
        <v>1031.3400000000001</v>
      </c>
      <c r="P22" s="81">
        <f>SUM(P15:P21)</f>
        <v>3500</v>
      </c>
      <c r="Q22" s="81">
        <v>0</v>
      </c>
      <c r="R22" s="84"/>
      <c r="S22" s="81"/>
      <c r="T22" s="81">
        <f>SUM(T15:T18)</f>
        <v>1058.9000000000001</v>
      </c>
      <c r="U22" s="81">
        <f>SUM(U15:U18)</f>
        <v>3800</v>
      </c>
      <c r="V22" s="84"/>
      <c r="W22" s="84"/>
      <c r="X22" s="106"/>
      <c r="Y22" s="81">
        <f>SUM(Y15:Y21)</f>
        <v>1153.92</v>
      </c>
      <c r="Z22" s="81">
        <f>SUM(Z15:Z21)</f>
        <v>4000</v>
      </c>
      <c r="AA22" s="84"/>
      <c r="AB22" s="84"/>
      <c r="AC22" s="106"/>
      <c r="AD22" s="81">
        <f>SUM(AD15:AD19)</f>
        <v>1422.61</v>
      </c>
      <c r="AE22" s="81">
        <f>SUM(AE15:AE19)</f>
        <v>4700</v>
      </c>
      <c r="AF22" s="84"/>
      <c r="AG22" s="84"/>
      <c r="AH22" s="106"/>
      <c r="AI22" s="81">
        <f>SUM(AI15:AI21)</f>
        <v>825.89</v>
      </c>
      <c r="AJ22" s="81">
        <f>SUM(AJ15:AJ21)</f>
        <v>4900</v>
      </c>
      <c r="AK22" s="84"/>
      <c r="AL22" s="84"/>
      <c r="AM22" s="106"/>
      <c r="AN22" s="81">
        <f>SUM(AN15:AN20)</f>
        <v>1334.99</v>
      </c>
      <c r="AO22" s="81">
        <f>SUM(AO15:AO20)</f>
        <v>4900</v>
      </c>
      <c r="AP22" s="84"/>
      <c r="AQ22" s="84"/>
      <c r="AR22" s="106"/>
      <c r="AS22" s="81">
        <f>SUM(AS15:AS21)</f>
        <v>2011.8200000000002</v>
      </c>
      <c r="AT22" s="81">
        <f>SUM(AT15:AT21)</f>
        <v>4150</v>
      </c>
      <c r="AU22" s="84"/>
      <c r="AV22" s="84"/>
      <c r="AW22" s="106"/>
      <c r="AX22" s="81">
        <f>SUM(AX15:AX21)</f>
        <v>772.96</v>
      </c>
      <c r="AY22" s="81">
        <f>SUM(AY15:AY21)</f>
        <v>4000</v>
      </c>
      <c r="AZ22" s="84"/>
      <c r="BA22" s="84"/>
      <c r="BB22" s="106"/>
      <c r="BC22" s="81">
        <f>SUM(BC15:BC21)</f>
        <v>2094.2199999999998</v>
      </c>
      <c r="BD22" s="81">
        <f t="shared" ref="BD22:BE22" si="19">SUM(BD15:BD21)</f>
        <v>4650</v>
      </c>
      <c r="BE22" s="81">
        <f t="shared" si="19"/>
        <v>0</v>
      </c>
      <c r="BF22" s="84"/>
      <c r="BG22" s="33"/>
      <c r="BH22" s="81">
        <f>SUM(BH15:BH21)</f>
        <v>2735.5</v>
      </c>
      <c r="BI22" s="81">
        <f>SUM(BI15:BI21)</f>
        <v>4850</v>
      </c>
      <c r="BJ22" s="79">
        <v>1.772984829098885</v>
      </c>
      <c r="BK22" s="84"/>
      <c r="BL22" s="106"/>
      <c r="BM22" s="81">
        <f>SUM(BM16:BM20)</f>
        <v>1074.96</v>
      </c>
      <c r="BN22" s="81">
        <f>SUM(BN16:BN20)</f>
        <v>5050</v>
      </c>
      <c r="BO22" s="84"/>
      <c r="BP22" s="84"/>
      <c r="BQ22" s="106"/>
      <c r="BR22" s="81">
        <f>SUM(BR15:BR20)</f>
        <v>1683.6499999999999</v>
      </c>
      <c r="BS22" s="81">
        <f>SUM(BS15:BS20)</f>
        <v>5500</v>
      </c>
      <c r="BT22" s="84"/>
      <c r="BU22" s="84"/>
      <c r="BV22" s="106"/>
      <c r="BW22" s="81">
        <v>994.56</v>
      </c>
      <c r="BX22" s="81">
        <v>5400</v>
      </c>
      <c r="BY22" s="84"/>
      <c r="BZ22" s="84"/>
      <c r="CA22" s="106"/>
      <c r="CB22" s="81">
        <f>SUM(CB15:CB21)</f>
        <v>2174.0100000000002</v>
      </c>
      <c r="CC22" s="81">
        <f>SUM(CC15:CC21)</f>
        <v>4600</v>
      </c>
      <c r="CD22" s="84"/>
      <c r="CE22" s="84"/>
      <c r="CF22" s="106"/>
      <c r="CG22" s="81">
        <f>SUM(CG15:CG21)</f>
        <v>1788.9099999999999</v>
      </c>
      <c r="CH22" s="81">
        <f>SUM(CH15:CH21)</f>
        <v>4600</v>
      </c>
      <c r="CI22" s="84"/>
      <c r="CJ22" s="84"/>
      <c r="CK22" s="106"/>
      <c r="CL22" s="81">
        <f>SUM(CL15:CL20)</f>
        <v>2270.17</v>
      </c>
      <c r="CM22" s="81">
        <f>SUM(CM15:CM20)</f>
        <v>5800</v>
      </c>
      <c r="CN22" s="84"/>
      <c r="CO22" s="84"/>
      <c r="CP22" s="106"/>
      <c r="CQ22" s="81">
        <f>SUM(CQ15:CQ21)</f>
        <v>2018.4399999999998</v>
      </c>
      <c r="CR22" s="81">
        <f t="shared" ref="CR22:CS22" si="20">SUM(CR15:CR21)</f>
        <v>5400</v>
      </c>
      <c r="CS22" s="81">
        <f t="shared" si="20"/>
        <v>0</v>
      </c>
      <c r="CT22" s="84"/>
      <c r="CU22" s="106"/>
      <c r="CV22" s="81">
        <f>SUM(CV15:CV21)</f>
        <v>2158.58</v>
      </c>
      <c r="CW22" s="81">
        <f>SUM(CW15:CW21)</f>
        <v>5600</v>
      </c>
      <c r="CX22" s="84"/>
      <c r="CY22" s="84"/>
      <c r="CZ22" s="106"/>
      <c r="DA22" s="81">
        <f>SUM(DA15:DA21)</f>
        <v>1947.75</v>
      </c>
      <c r="DB22" s="81">
        <f>SUM(DB15:DB21)</f>
        <v>5100</v>
      </c>
      <c r="DC22" s="84"/>
      <c r="DD22" s="84"/>
      <c r="DE22" s="106"/>
      <c r="DF22" s="81">
        <f>SUM(DF15:DF21)</f>
        <v>1736.36</v>
      </c>
      <c r="DG22" s="81">
        <f>SUM(DG15:DG21)</f>
        <v>4800</v>
      </c>
      <c r="DH22" s="84"/>
      <c r="DI22" s="84"/>
      <c r="DJ22" s="106"/>
      <c r="DK22" s="81">
        <f>SUM(DK15:DK21)</f>
        <v>1773.8999999999999</v>
      </c>
      <c r="DL22" s="81">
        <f>SUM(DL15:DL21)</f>
        <v>4900</v>
      </c>
      <c r="DM22" s="84"/>
      <c r="DN22" s="84"/>
      <c r="DO22" s="106"/>
      <c r="DP22" s="81">
        <f>SUM(DP15:DP21)</f>
        <v>1810.3</v>
      </c>
      <c r="DQ22" s="81">
        <f>SUM(DQ15:DQ21)</f>
        <v>4800</v>
      </c>
      <c r="DR22" s="84"/>
      <c r="DS22" s="84"/>
      <c r="DT22" s="106"/>
      <c r="DU22" s="81">
        <f>SUM(DU15:DU19)</f>
        <v>2015.4</v>
      </c>
      <c r="DV22" s="81">
        <f>SUM(DV15:DV20)</f>
        <v>5600</v>
      </c>
      <c r="DW22" s="84"/>
      <c r="DX22" s="84"/>
      <c r="DY22" s="106"/>
      <c r="DZ22" s="81">
        <f>SUM(DZ15:DZ19)</f>
        <v>1729.33</v>
      </c>
      <c r="EA22" s="81">
        <f>SUM(EA15:EA20)</f>
        <v>5100</v>
      </c>
      <c r="EB22" s="84"/>
      <c r="EC22" s="84"/>
      <c r="ED22" s="106"/>
      <c r="EE22" s="81">
        <f>SUM(EE15:EE20)</f>
        <v>1395.72</v>
      </c>
      <c r="EF22" s="81">
        <f>SUM(EF15:EF20)</f>
        <v>4700</v>
      </c>
      <c r="EG22" s="84"/>
      <c r="EH22" s="84"/>
      <c r="EI22" s="84"/>
      <c r="EJ22" s="81">
        <v>1695.06</v>
      </c>
      <c r="EK22" s="81">
        <v>4200</v>
      </c>
      <c r="EL22" s="84"/>
      <c r="EM22" s="84"/>
      <c r="EN22" s="84"/>
      <c r="EO22" s="81">
        <v>1572.42</v>
      </c>
      <c r="EP22" s="81">
        <v>4000</v>
      </c>
      <c r="EQ22" s="84"/>
      <c r="ER22" s="84"/>
      <c r="ES22" s="106"/>
      <c r="ET22" s="81">
        <v>1648.8600000000001</v>
      </c>
      <c r="EU22" s="81">
        <v>4500</v>
      </c>
      <c r="EV22" s="84"/>
      <c r="EW22" s="328">
        <f>+E22+J22+O22+T22+Y22+AD22+AI22+AN22+AS22+AX22+BC22+BH22+BM22+BR22+BW22+CB22+CG22+CL22+CQ22+CV22+DA22+DF22+DK22+DP22+DU22+DZ22+EE22+EJ22+EO22+ET22</f>
        <v>48276.23</v>
      </c>
      <c r="EX22" s="328">
        <f>+F22+K22+P22+U22+Z22+AE22+AJ22+AO22+AT22+AY22+BD22+BI22+BN22+BS22+BX22+CC22+CH22+CM22+CR22+CW22+DB22+DG22+DL22+DQ22+DV22+EA22+EF22+EK22+EP22+EU22</f>
        <v>140920</v>
      </c>
    </row>
    <row r="23" spans="1:154" s="111" customFormat="1" ht="21">
      <c r="A23" s="259">
        <v>2</v>
      </c>
      <c r="B23" s="260" t="s">
        <v>297</v>
      </c>
      <c r="C23" s="80" t="s">
        <v>38</v>
      </c>
      <c r="D23" s="77" t="s">
        <v>134</v>
      </c>
      <c r="E23" s="74">
        <v>617.15</v>
      </c>
      <c r="F23" s="74">
        <v>500</v>
      </c>
      <c r="G23" s="80"/>
      <c r="H23" s="80" t="s">
        <v>38</v>
      </c>
      <c r="I23" s="108" t="s">
        <v>298</v>
      </c>
      <c r="J23" s="74">
        <v>784</v>
      </c>
      <c r="K23" s="74">
        <v>1000</v>
      </c>
      <c r="L23" s="80"/>
      <c r="M23" s="80" t="s">
        <v>38</v>
      </c>
      <c r="N23" s="162" t="s">
        <v>111</v>
      </c>
      <c r="O23" s="74">
        <v>433</v>
      </c>
      <c r="P23" s="74">
        <v>1200</v>
      </c>
      <c r="Q23" s="80"/>
      <c r="R23" s="80" t="s">
        <v>38</v>
      </c>
      <c r="S23" s="77" t="s">
        <v>104</v>
      </c>
      <c r="T23" s="79">
        <v>511</v>
      </c>
      <c r="U23" s="79">
        <v>300</v>
      </c>
      <c r="V23" s="80"/>
      <c r="W23" s="80" t="s">
        <v>38</v>
      </c>
      <c r="X23" s="77" t="s">
        <v>299</v>
      </c>
      <c r="Y23" s="79">
        <v>926</v>
      </c>
      <c r="Z23" s="79">
        <v>1500</v>
      </c>
      <c r="AA23" s="80"/>
      <c r="AB23" s="80" t="s">
        <v>38</v>
      </c>
      <c r="AC23" s="77" t="s">
        <v>300</v>
      </c>
      <c r="AD23" s="74">
        <v>219</v>
      </c>
      <c r="AE23" s="74">
        <v>200</v>
      </c>
      <c r="AF23" s="80"/>
      <c r="AG23" s="80" t="s">
        <v>38</v>
      </c>
      <c r="AH23" s="77" t="s">
        <v>301</v>
      </c>
      <c r="AI23" s="79">
        <v>1084</v>
      </c>
      <c r="AJ23" s="79">
        <v>1500</v>
      </c>
      <c r="AK23" s="80"/>
      <c r="AL23" s="80" t="s">
        <v>38</v>
      </c>
      <c r="AM23" s="77" t="s">
        <v>302</v>
      </c>
      <c r="AN23" s="79">
        <v>721</v>
      </c>
      <c r="AO23" s="79">
        <v>1000</v>
      </c>
      <c r="AP23" s="80"/>
      <c r="AQ23" s="80" t="s">
        <v>38</v>
      </c>
      <c r="AR23" s="77" t="s">
        <v>303</v>
      </c>
      <c r="AS23" s="79">
        <v>233</v>
      </c>
      <c r="AT23" s="79">
        <v>230</v>
      </c>
      <c r="AU23" s="80"/>
      <c r="AV23" s="80" t="s">
        <v>38</v>
      </c>
      <c r="AW23" s="77" t="s">
        <v>304</v>
      </c>
      <c r="AX23" s="79">
        <v>9</v>
      </c>
      <c r="AY23" s="79">
        <v>10</v>
      </c>
      <c r="AZ23" s="80"/>
      <c r="BA23" s="80" t="s">
        <v>38</v>
      </c>
      <c r="BB23" s="77" t="s">
        <v>305</v>
      </c>
      <c r="BC23" s="79">
        <v>176</v>
      </c>
      <c r="BD23" s="79">
        <v>200</v>
      </c>
      <c r="BE23" s="80"/>
      <c r="BF23" s="80" t="s">
        <v>38</v>
      </c>
      <c r="BG23" s="162" t="s">
        <v>306</v>
      </c>
      <c r="BH23" s="79">
        <v>270</v>
      </c>
      <c r="BI23" s="79">
        <v>400</v>
      </c>
      <c r="BJ23" s="80"/>
      <c r="BK23" s="78" t="s">
        <v>39</v>
      </c>
      <c r="BL23" s="77" t="s">
        <v>118</v>
      </c>
      <c r="BM23" s="79">
        <v>772</v>
      </c>
      <c r="BN23" s="79">
        <v>1000</v>
      </c>
      <c r="BO23" s="80"/>
      <c r="BP23" s="80" t="s">
        <v>38</v>
      </c>
      <c r="BQ23" s="77" t="s">
        <v>307</v>
      </c>
      <c r="BR23" s="79">
        <v>490</v>
      </c>
      <c r="BS23" s="79">
        <v>300</v>
      </c>
      <c r="BT23" s="80"/>
      <c r="BU23" s="78" t="s">
        <v>39</v>
      </c>
      <c r="BV23" s="77" t="s">
        <v>302</v>
      </c>
      <c r="BW23" s="79">
        <v>721</v>
      </c>
      <c r="BX23" s="79">
        <v>776</v>
      </c>
      <c r="BY23" s="80"/>
      <c r="BZ23" s="78" t="s">
        <v>39</v>
      </c>
      <c r="CA23" s="77" t="s">
        <v>303</v>
      </c>
      <c r="CB23" s="79">
        <v>233</v>
      </c>
      <c r="CC23" s="79">
        <v>190</v>
      </c>
      <c r="CD23" s="80"/>
      <c r="CE23" s="78" t="s">
        <v>39</v>
      </c>
      <c r="CF23" s="77" t="s">
        <v>304</v>
      </c>
      <c r="CG23" s="79">
        <v>9</v>
      </c>
      <c r="CH23" s="79">
        <v>9</v>
      </c>
      <c r="CI23" s="80"/>
      <c r="CJ23" s="78" t="s">
        <v>38</v>
      </c>
      <c r="CK23" s="77" t="s">
        <v>553</v>
      </c>
      <c r="CL23" s="79">
        <v>487</v>
      </c>
      <c r="CM23" s="79">
        <v>400</v>
      </c>
      <c r="CN23" s="80"/>
      <c r="CO23" s="78" t="s">
        <v>39</v>
      </c>
      <c r="CP23" s="77" t="s">
        <v>306</v>
      </c>
      <c r="CQ23" s="79">
        <v>270</v>
      </c>
      <c r="CR23" s="79">
        <v>297</v>
      </c>
      <c r="CS23" s="80"/>
      <c r="CT23" s="78" t="s">
        <v>38</v>
      </c>
      <c r="CU23" s="77" t="s">
        <v>309</v>
      </c>
      <c r="CV23" s="79">
        <v>263</v>
      </c>
      <c r="CW23" s="79">
        <v>260</v>
      </c>
      <c r="CX23" s="80"/>
      <c r="CY23" s="78" t="s">
        <v>38</v>
      </c>
      <c r="CZ23" s="77" t="s">
        <v>310</v>
      </c>
      <c r="DA23" s="79">
        <v>240</v>
      </c>
      <c r="DB23" s="79">
        <v>240</v>
      </c>
      <c r="DC23" s="80"/>
      <c r="DD23" s="78" t="s">
        <v>96</v>
      </c>
      <c r="DE23" s="77" t="s">
        <v>301</v>
      </c>
      <c r="DF23" s="79">
        <v>1084</v>
      </c>
      <c r="DG23" s="79">
        <v>1940</v>
      </c>
      <c r="DH23" s="80"/>
      <c r="DI23" s="78" t="s">
        <v>96</v>
      </c>
      <c r="DJ23" s="77" t="s">
        <v>302</v>
      </c>
      <c r="DK23" s="79">
        <v>721</v>
      </c>
      <c r="DL23" s="79">
        <v>1000</v>
      </c>
      <c r="DM23" s="80"/>
      <c r="DN23" s="78" t="s">
        <v>96</v>
      </c>
      <c r="DO23" s="77" t="s">
        <v>303</v>
      </c>
      <c r="DP23" s="79">
        <v>233</v>
      </c>
      <c r="DQ23" s="79">
        <v>283</v>
      </c>
      <c r="DR23" s="80"/>
      <c r="DS23" s="78" t="s">
        <v>39</v>
      </c>
      <c r="DT23" s="77" t="s">
        <v>553</v>
      </c>
      <c r="DU23" s="79">
        <v>487</v>
      </c>
      <c r="DV23" s="79">
        <v>400</v>
      </c>
      <c r="DW23" s="80"/>
      <c r="DX23" s="78" t="s">
        <v>39</v>
      </c>
      <c r="DY23" s="77" t="s">
        <v>305</v>
      </c>
      <c r="DZ23" s="79">
        <v>176</v>
      </c>
      <c r="EA23" s="79">
        <v>255</v>
      </c>
      <c r="EB23" s="80"/>
      <c r="EC23" s="78" t="s">
        <v>39</v>
      </c>
      <c r="ED23" s="77" t="s">
        <v>309</v>
      </c>
      <c r="EE23" s="79">
        <v>263</v>
      </c>
      <c r="EF23" s="75">
        <v>440</v>
      </c>
      <c r="EG23" s="80"/>
      <c r="EH23" s="78" t="s">
        <v>39</v>
      </c>
      <c r="EI23" s="78" t="s">
        <v>310</v>
      </c>
      <c r="EJ23" s="79">
        <v>240</v>
      </c>
      <c r="EK23" s="75">
        <v>408</v>
      </c>
      <c r="EL23" s="80"/>
      <c r="EM23" s="78" t="s">
        <v>38</v>
      </c>
      <c r="EN23" s="78" t="s">
        <v>311</v>
      </c>
      <c r="EO23" s="79">
        <v>784</v>
      </c>
      <c r="EP23" s="75">
        <v>780</v>
      </c>
      <c r="EQ23" s="80"/>
      <c r="ER23" s="78" t="s">
        <v>38</v>
      </c>
      <c r="ES23" s="77" t="s">
        <v>312</v>
      </c>
      <c r="ET23" s="79">
        <v>419</v>
      </c>
      <c r="EU23" s="75">
        <v>420</v>
      </c>
      <c r="EV23" s="80"/>
      <c r="EW23" s="328">
        <f>+E23+J23+O23+T23+Y23+AD23+AI23+AN23+AS23+AX23+BC23+BH23+BR24+BR23+BW23+CB23+CG23+CL23+CQ23+CV23+DA23+DF23+DK23+DP23+DU23+DZ23+EE23+EJ23+EO23+ET23</f>
        <v>13193.15</v>
      </c>
      <c r="EX23" s="328">
        <f>+F23+K23+P23+U23+Z23+AE23+AJ23+AO23+AT23+AY23+BD23+BI23+BS24+BS23+BX23+CC23+CH23+CM23+CR23+CW23+DB23+DG23+DL23+DQ23+DV23+EA23+EF23+EK23+EP23+EU23</f>
        <v>16538</v>
      </c>
    </row>
    <row r="24" spans="1:154" s="111" customFormat="1" ht="21">
      <c r="A24" s="259"/>
      <c r="B24" s="263"/>
      <c r="C24" s="80" t="s">
        <v>38</v>
      </c>
      <c r="D24" s="77" t="s">
        <v>313</v>
      </c>
      <c r="E24" s="74">
        <v>739.42</v>
      </c>
      <c r="F24" s="74">
        <v>700</v>
      </c>
      <c r="G24" s="80"/>
      <c r="H24" s="78" t="s">
        <v>96</v>
      </c>
      <c r="I24" s="108">
        <v>2524</v>
      </c>
      <c r="J24" s="74">
        <v>487</v>
      </c>
      <c r="K24" s="74">
        <v>1000</v>
      </c>
      <c r="L24" s="80"/>
      <c r="M24" s="80" t="s">
        <v>38</v>
      </c>
      <c r="N24" s="162" t="s">
        <v>314</v>
      </c>
      <c r="O24" s="74">
        <v>501</v>
      </c>
      <c r="P24" s="74">
        <v>600</v>
      </c>
      <c r="Q24" s="80"/>
      <c r="R24" s="80" t="s">
        <v>38</v>
      </c>
      <c r="S24" s="77" t="s">
        <v>107</v>
      </c>
      <c r="T24" s="79">
        <v>485</v>
      </c>
      <c r="U24" s="79">
        <v>300</v>
      </c>
      <c r="V24" s="80"/>
      <c r="W24" s="78" t="s">
        <v>96</v>
      </c>
      <c r="X24" s="77">
        <v>2534</v>
      </c>
      <c r="Y24" s="79">
        <v>263</v>
      </c>
      <c r="Z24" s="79">
        <v>500</v>
      </c>
      <c r="AA24" s="80"/>
      <c r="AB24" s="80" t="s">
        <v>38</v>
      </c>
      <c r="AC24" s="77" t="s">
        <v>118</v>
      </c>
      <c r="AD24" s="74">
        <v>772</v>
      </c>
      <c r="AE24" s="74">
        <v>1200</v>
      </c>
      <c r="AF24" s="80"/>
      <c r="AG24" s="80" t="s">
        <v>38</v>
      </c>
      <c r="AH24" s="77" t="s">
        <v>315</v>
      </c>
      <c r="AI24" s="79">
        <v>419</v>
      </c>
      <c r="AJ24" s="79">
        <v>500</v>
      </c>
      <c r="AK24" s="80"/>
      <c r="AL24" s="80" t="s">
        <v>38</v>
      </c>
      <c r="AM24" s="77" t="s">
        <v>106</v>
      </c>
      <c r="AN24" s="79">
        <v>340</v>
      </c>
      <c r="AO24" s="79">
        <v>300</v>
      </c>
      <c r="AP24" s="80"/>
      <c r="AQ24" s="80" t="s">
        <v>38</v>
      </c>
      <c r="AR24" s="77" t="s">
        <v>316</v>
      </c>
      <c r="AS24" s="79">
        <v>395</v>
      </c>
      <c r="AT24" s="79">
        <v>355</v>
      </c>
      <c r="AU24" s="80"/>
      <c r="AV24" s="80" t="s">
        <v>38</v>
      </c>
      <c r="AW24" s="77" t="s">
        <v>317</v>
      </c>
      <c r="AX24" s="79">
        <v>186</v>
      </c>
      <c r="AY24" s="79">
        <v>250</v>
      </c>
      <c r="AZ24" s="80"/>
      <c r="BA24" s="78" t="s">
        <v>39</v>
      </c>
      <c r="BB24" s="77" t="s">
        <v>104</v>
      </c>
      <c r="BC24" s="79">
        <v>511</v>
      </c>
      <c r="BD24" s="79">
        <v>500</v>
      </c>
      <c r="BE24" s="80"/>
      <c r="BF24" s="78" t="s">
        <v>39</v>
      </c>
      <c r="BG24" s="162" t="s">
        <v>299</v>
      </c>
      <c r="BH24" s="79">
        <v>926</v>
      </c>
      <c r="BI24" s="79">
        <v>1000</v>
      </c>
      <c r="BJ24" s="80"/>
      <c r="BK24" s="78" t="s">
        <v>39</v>
      </c>
      <c r="BL24" s="77" t="s">
        <v>301</v>
      </c>
      <c r="BM24" s="79">
        <v>1084</v>
      </c>
      <c r="BN24" s="79">
        <v>1500</v>
      </c>
      <c r="BO24" s="80"/>
      <c r="BP24" s="80" t="s">
        <v>38</v>
      </c>
      <c r="BQ24" s="77" t="s">
        <v>57</v>
      </c>
      <c r="BR24" s="79">
        <v>90</v>
      </c>
      <c r="BS24" s="79">
        <v>100</v>
      </c>
      <c r="BT24" s="80"/>
      <c r="BU24" s="78" t="s">
        <v>96</v>
      </c>
      <c r="BV24" s="77" t="s">
        <v>315</v>
      </c>
      <c r="BW24" s="79">
        <v>419</v>
      </c>
      <c r="BX24" s="79">
        <v>894</v>
      </c>
      <c r="BY24" s="80"/>
      <c r="BZ24" s="78" t="s">
        <v>39</v>
      </c>
      <c r="CA24" s="77" t="s">
        <v>316</v>
      </c>
      <c r="CB24" s="79">
        <v>395</v>
      </c>
      <c r="CC24" s="79">
        <v>314</v>
      </c>
      <c r="CD24" s="80"/>
      <c r="CE24" s="78" t="s">
        <v>39</v>
      </c>
      <c r="CF24" s="77" t="s">
        <v>317</v>
      </c>
      <c r="CG24" s="79">
        <v>186</v>
      </c>
      <c r="CH24" s="79">
        <v>200</v>
      </c>
      <c r="CI24" s="80"/>
      <c r="CJ24" s="78" t="s">
        <v>38</v>
      </c>
      <c r="CK24" s="77" t="s">
        <v>373</v>
      </c>
      <c r="CL24" s="79">
        <v>628</v>
      </c>
      <c r="CM24" s="79">
        <v>600</v>
      </c>
      <c r="CN24" s="80"/>
      <c r="CO24" s="80" t="s">
        <v>96</v>
      </c>
      <c r="CP24" s="77" t="s">
        <v>104</v>
      </c>
      <c r="CQ24" s="79">
        <v>511</v>
      </c>
      <c r="CR24" s="79">
        <v>770</v>
      </c>
      <c r="CS24" s="80"/>
      <c r="CT24" s="78" t="s">
        <v>39</v>
      </c>
      <c r="CU24" s="77" t="s">
        <v>57</v>
      </c>
      <c r="CV24" s="79">
        <v>90</v>
      </c>
      <c r="CW24" s="79">
        <v>90</v>
      </c>
      <c r="CX24" s="80"/>
      <c r="CY24" s="78" t="s">
        <v>39</v>
      </c>
      <c r="CZ24" s="77" t="s">
        <v>307</v>
      </c>
      <c r="DA24" s="79">
        <v>490</v>
      </c>
      <c r="DB24" s="79">
        <v>269</v>
      </c>
      <c r="DC24" s="80"/>
      <c r="DD24" s="78"/>
      <c r="DE24" s="77"/>
      <c r="DF24" s="79"/>
      <c r="DG24" s="79"/>
      <c r="DH24" s="80"/>
      <c r="DI24" s="78"/>
      <c r="DJ24" s="77"/>
      <c r="DK24" s="79"/>
      <c r="DL24" s="79"/>
      <c r="DM24" s="80"/>
      <c r="DN24" s="78" t="s">
        <v>96</v>
      </c>
      <c r="DO24" s="77" t="s">
        <v>316</v>
      </c>
      <c r="DP24" s="79">
        <v>395</v>
      </c>
      <c r="DQ24" s="79">
        <v>466</v>
      </c>
      <c r="DR24" s="80"/>
      <c r="DS24" s="78" t="s">
        <v>39</v>
      </c>
      <c r="DT24" s="77" t="s">
        <v>373</v>
      </c>
      <c r="DU24" s="79">
        <v>628</v>
      </c>
      <c r="DV24" s="79">
        <v>600</v>
      </c>
      <c r="DW24" s="80"/>
      <c r="DX24" s="78"/>
      <c r="DY24" s="77"/>
      <c r="DZ24" s="79"/>
      <c r="EA24" s="79"/>
      <c r="EB24" s="116"/>
      <c r="EC24" s="78" t="s">
        <v>96</v>
      </c>
      <c r="ED24" s="77" t="s">
        <v>306</v>
      </c>
      <c r="EE24" s="79">
        <v>270</v>
      </c>
      <c r="EF24" s="75">
        <v>400</v>
      </c>
      <c r="EG24" s="116"/>
      <c r="EH24" s="78" t="s">
        <v>96</v>
      </c>
      <c r="EI24" s="78" t="s">
        <v>57</v>
      </c>
      <c r="EJ24" s="79">
        <v>90</v>
      </c>
      <c r="EK24" s="75">
        <v>122</v>
      </c>
      <c r="EL24" s="116"/>
      <c r="EM24" s="78" t="s">
        <v>96</v>
      </c>
      <c r="EN24" s="78" t="s">
        <v>307</v>
      </c>
      <c r="EO24" s="79">
        <v>490</v>
      </c>
      <c r="EP24" s="75">
        <v>1000</v>
      </c>
      <c r="EQ24" s="116"/>
      <c r="ER24" s="78"/>
      <c r="ES24" s="77"/>
      <c r="ET24" s="79"/>
      <c r="EU24" s="75"/>
      <c r="EV24" s="116"/>
      <c r="EW24" s="328">
        <f>+E24+J24+O24+T24+Y24+AD24+AI24+AN24+AS24+AX24+BC24+BH24+BR25+BM24+BW24+CB24+CG24+CL24+CQ24+CV24+DA24+DF24+DK24+DP24+DU24+DZ24+EE24+EJ24+EO24+ET24</f>
        <v>11919.42</v>
      </c>
      <c r="EX24" s="328">
        <f>+F24+K24+P24+U24+Z24+AE24+AJ24+AO24+AT24+AY24+BD24+BI24+BS25+BN24+BX24+CC24+CH24+CM24+CR24+CW24+DB24+DG24+DL24+DQ24+DV24+EA24+EF24+EK24+EP24+EU24</f>
        <v>14630</v>
      </c>
    </row>
    <row r="25" spans="1:154" s="111" customFormat="1" ht="21">
      <c r="A25" s="226"/>
      <c r="B25" s="226"/>
      <c r="C25" s="78" t="s">
        <v>39</v>
      </c>
      <c r="D25" s="77"/>
      <c r="E25" s="74"/>
      <c r="F25" s="74"/>
      <c r="G25" s="80"/>
      <c r="H25" s="78" t="s">
        <v>96</v>
      </c>
      <c r="I25" s="108">
        <v>2523</v>
      </c>
      <c r="J25" s="74">
        <v>628</v>
      </c>
      <c r="K25" s="74">
        <v>600</v>
      </c>
      <c r="L25" s="80"/>
      <c r="M25" s="80"/>
      <c r="N25" s="162"/>
      <c r="O25" s="74"/>
      <c r="P25" s="74"/>
      <c r="Q25" s="80"/>
      <c r="R25" s="80" t="s">
        <v>38</v>
      </c>
      <c r="S25" s="77" t="s">
        <v>318</v>
      </c>
      <c r="T25" s="79">
        <v>404</v>
      </c>
      <c r="U25" s="79">
        <v>600</v>
      </c>
      <c r="V25" s="80"/>
      <c r="W25" s="80"/>
      <c r="X25" s="77"/>
      <c r="Y25" s="79"/>
      <c r="Z25" s="79"/>
      <c r="AA25" s="80"/>
      <c r="AB25" s="78" t="s">
        <v>39</v>
      </c>
      <c r="AC25" s="77" t="s">
        <v>298</v>
      </c>
      <c r="AD25" s="74">
        <v>784</v>
      </c>
      <c r="AE25" s="74">
        <v>1000</v>
      </c>
      <c r="AF25" s="80"/>
      <c r="AG25" s="78"/>
      <c r="AH25" s="77"/>
      <c r="AI25" s="79"/>
      <c r="AJ25" s="79"/>
      <c r="AK25" s="80"/>
      <c r="AL25" s="78"/>
      <c r="AM25" s="77"/>
      <c r="AN25" s="79"/>
      <c r="AO25" s="79"/>
      <c r="AP25" s="80"/>
      <c r="AQ25" s="80" t="s">
        <v>38</v>
      </c>
      <c r="AR25" s="77" t="s">
        <v>319</v>
      </c>
      <c r="AS25" s="79">
        <v>297</v>
      </c>
      <c r="AT25" s="79">
        <v>285</v>
      </c>
      <c r="AU25" s="80"/>
      <c r="AV25" s="80" t="s">
        <v>38</v>
      </c>
      <c r="AW25" s="77" t="s">
        <v>320</v>
      </c>
      <c r="AX25" s="79">
        <v>450</v>
      </c>
      <c r="AY25" s="79">
        <v>600</v>
      </c>
      <c r="AZ25" s="80"/>
      <c r="BA25" s="78" t="s">
        <v>39</v>
      </c>
      <c r="BB25" s="77" t="s">
        <v>107</v>
      </c>
      <c r="BC25" s="79">
        <v>485</v>
      </c>
      <c r="BD25" s="79">
        <v>400</v>
      </c>
      <c r="BE25" s="80"/>
      <c r="BF25" s="78"/>
      <c r="BG25" s="162"/>
      <c r="BH25" s="79"/>
      <c r="BI25" s="79"/>
      <c r="BJ25" s="80"/>
      <c r="BK25" s="80"/>
      <c r="BL25" s="77"/>
      <c r="BM25" s="79"/>
      <c r="BN25" s="79"/>
      <c r="BO25" s="80"/>
      <c r="BP25" s="78" t="s">
        <v>39</v>
      </c>
      <c r="BQ25" s="77" t="s">
        <v>300</v>
      </c>
      <c r="BR25" s="79">
        <v>219</v>
      </c>
      <c r="BS25" s="79">
        <v>200</v>
      </c>
      <c r="BT25" s="80"/>
      <c r="BU25" s="78"/>
      <c r="BV25" s="77"/>
      <c r="BW25" s="79"/>
      <c r="BX25" s="79"/>
      <c r="BY25" s="80"/>
      <c r="BZ25" s="78" t="s">
        <v>39</v>
      </c>
      <c r="CA25" s="77" t="s">
        <v>319</v>
      </c>
      <c r="CB25" s="79">
        <v>297</v>
      </c>
      <c r="CC25" s="79">
        <v>249</v>
      </c>
      <c r="CD25" s="80"/>
      <c r="CE25" s="78" t="s">
        <v>39</v>
      </c>
      <c r="CF25" s="77" t="s">
        <v>320</v>
      </c>
      <c r="CG25" s="79">
        <v>450</v>
      </c>
      <c r="CH25" s="79">
        <v>490</v>
      </c>
      <c r="CI25" s="80"/>
      <c r="CJ25" s="78" t="s">
        <v>39</v>
      </c>
      <c r="CK25" s="77" t="s">
        <v>308</v>
      </c>
      <c r="CL25" s="79">
        <v>176</v>
      </c>
      <c r="CM25" s="79">
        <v>190</v>
      </c>
      <c r="CN25" s="80"/>
      <c r="CO25" s="78" t="s">
        <v>96</v>
      </c>
      <c r="CP25" s="77" t="s">
        <v>107</v>
      </c>
      <c r="CQ25" s="79">
        <v>485</v>
      </c>
      <c r="CR25" s="79">
        <v>640</v>
      </c>
      <c r="CS25" s="80"/>
      <c r="CT25" s="78" t="s">
        <v>96</v>
      </c>
      <c r="CU25" s="77" t="s">
        <v>299</v>
      </c>
      <c r="CV25" s="79">
        <v>926</v>
      </c>
      <c r="CW25" s="79">
        <v>1700</v>
      </c>
      <c r="CX25" s="80"/>
      <c r="CY25" s="78" t="s">
        <v>96</v>
      </c>
      <c r="CZ25" s="77" t="s">
        <v>300</v>
      </c>
      <c r="DA25" s="79">
        <v>219</v>
      </c>
      <c r="DB25" s="79">
        <v>294</v>
      </c>
      <c r="DC25" s="80"/>
      <c r="DD25" s="78"/>
      <c r="DE25" s="77"/>
      <c r="DF25" s="79"/>
      <c r="DG25" s="79"/>
      <c r="DH25" s="80"/>
      <c r="DI25" s="78"/>
      <c r="DJ25" s="77"/>
      <c r="DK25" s="79"/>
      <c r="DL25" s="79"/>
      <c r="DM25" s="80"/>
      <c r="DN25" s="78" t="s">
        <v>96</v>
      </c>
      <c r="DO25" s="77" t="s">
        <v>319</v>
      </c>
      <c r="DP25" s="79">
        <v>297</v>
      </c>
      <c r="DQ25" s="79">
        <v>361</v>
      </c>
      <c r="DR25" s="80"/>
      <c r="DS25" s="78" t="s">
        <v>96</v>
      </c>
      <c r="DT25" s="77" t="s">
        <v>304</v>
      </c>
      <c r="DU25" s="79">
        <v>9</v>
      </c>
      <c r="DV25" s="79">
        <v>12</v>
      </c>
      <c r="DW25" s="80"/>
      <c r="DX25" s="78"/>
      <c r="DY25" s="77"/>
      <c r="DZ25" s="79"/>
      <c r="EA25" s="79"/>
      <c r="EB25" s="116"/>
      <c r="EC25" s="78"/>
      <c r="ED25" s="77"/>
      <c r="EE25" s="79"/>
      <c r="EF25" s="75"/>
      <c r="EG25" s="116"/>
      <c r="EH25" s="78"/>
      <c r="EI25" s="78"/>
      <c r="EJ25" s="79"/>
      <c r="EK25" s="75"/>
      <c r="EL25" s="116"/>
      <c r="EM25" s="78"/>
      <c r="EN25" s="78"/>
      <c r="EO25" s="79"/>
      <c r="EP25" s="75"/>
      <c r="EQ25" s="116"/>
      <c r="ER25" s="78"/>
      <c r="ES25" s="77"/>
      <c r="ET25" s="79"/>
      <c r="EU25" s="75"/>
      <c r="EV25" s="116"/>
      <c r="EW25" s="328">
        <f>+E25+J25+O25+T25+Y25+AD25+AI25+AN25+AS25+AX25+BC25+BH25+BM23+BR26+BW25+CB25+CG25+CL25+CQ25+CV25+DA25+DF25+DK25+DP25+DU25+DZ25+EE25+EJ25+EO25+ET25</f>
        <v>7463</v>
      </c>
      <c r="EX25" s="328">
        <f>+F25+K25+P25+U25+Z25+AE25+AJ25+AO25+AT25+AY25+BD25+BI25+BN23+BS26+BX25+CC25+CH25+CM25+CR25+CW25+DB25+DG25+DL25+DQ25+DV25+EA25+EF25+EK25+EP25+EU25</f>
        <v>9621</v>
      </c>
    </row>
    <row r="26" spans="1:154" s="111" customFormat="1" ht="21">
      <c r="A26" s="259"/>
      <c r="B26" s="226"/>
      <c r="C26" s="78" t="s">
        <v>96</v>
      </c>
      <c r="D26" s="77"/>
      <c r="E26" s="74"/>
      <c r="F26" s="74"/>
      <c r="G26" s="80"/>
      <c r="H26" s="78"/>
      <c r="I26" s="108"/>
      <c r="J26" s="74"/>
      <c r="K26" s="74"/>
      <c r="L26" s="80"/>
      <c r="M26" s="80"/>
      <c r="N26" s="162"/>
      <c r="O26" s="74"/>
      <c r="P26" s="74"/>
      <c r="Q26" s="80"/>
      <c r="R26" s="80" t="s">
        <v>38</v>
      </c>
      <c r="S26" s="77" t="s">
        <v>321</v>
      </c>
      <c r="T26" s="79">
        <v>566</v>
      </c>
      <c r="U26" s="79">
        <v>700</v>
      </c>
      <c r="V26" s="80"/>
      <c r="W26" s="80"/>
      <c r="X26" s="77"/>
      <c r="Y26" s="79"/>
      <c r="Z26" s="79"/>
      <c r="AA26" s="80"/>
      <c r="AB26" s="78" t="s">
        <v>96</v>
      </c>
      <c r="AC26" s="77">
        <v>2535</v>
      </c>
      <c r="AD26" s="74">
        <v>240</v>
      </c>
      <c r="AE26" s="74">
        <v>500</v>
      </c>
      <c r="AF26" s="80"/>
      <c r="AG26" s="78"/>
      <c r="AH26" s="77"/>
      <c r="AI26" s="79"/>
      <c r="AJ26" s="79"/>
      <c r="AK26" s="80"/>
      <c r="AL26" s="78"/>
      <c r="AM26" s="77"/>
      <c r="AN26" s="79"/>
      <c r="AO26" s="79"/>
      <c r="AP26" s="80"/>
      <c r="AQ26" s="78" t="s">
        <v>39</v>
      </c>
      <c r="AR26" s="77" t="s">
        <v>134</v>
      </c>
      <c r="AS26" s="79">
        <v>608</v>
      </c>
      <c r="AT26" s="79">
        <v>1230</v>
      </c>
      <c r="AU26" s="80"/>
      <c r="AV26" s="80" t="s">
        <v>38</v>
      </c>
      <c r="AW26" s="77" t="s">
        <v>111</v>
      </c>
      <c r="AX26" s="79">
        <v>433</v>
      </c>
      <c r="AY26" s="79">
        <v>700</v>
      </c>
      <c r="AZ26" s="80"/>
      <c r="BA26" s="78" t="s">
        <v>39</v>
      </c>
      <c r="BB26" s="77" t="s">
        <v>318</v>
      </c>
      <c r="BC26" s="79">
        <v>404</v>
      </c>
      <c r="BD26" s="79">
        <v>500</v>
      </c>
      <c r="BE26" s="80"/>
      <c r="BF26" s="78"/>
      <c r="BG26" s="162"/>
      <c r="BH26" s="79">
        <v>0</v>
      </c>
      <c r="BI26" s="79">
        <v>0</v>
      </c>
      <c r="BJ26" s="80"/>
      <c r="BK26" s="80"/>
      <c r="BL26" s="77"/>
      <c r="BM26" s="79"/>
      <c r="BN26" s="79"/>
      <c r="BO26" s="80"/>
      <c r="BP26" s="78" t="s">
        <v>96</v>
      </c>
      <c r="BQ26" s="77" t="s">
        <v>298</v>
      </c>
      <c r="BR26" s="79">
        <v>784</v>
      </c>
      <c r="BS26" s="79">
        <v>1200</v>
      </c>
      <c r="BT26" s="80"/>
      <c r="BU26" s="78"/>
      <c r="BV26" s="77"/>
      <c r="BW26" s="79"/>
      <c r="BX26" s="79"/>
      <c r="BY26" s="80"/>
      <c r="BZ26" s="78" t="s">
        <v>96</v>
      </c>
      <c r="CA26" s="77" t="s">
        <v>106</v>
      </c>
      <c r="CB26" s="79">
        <v>340</v>
      </c>
      <c r="CC26" s="79">
        <v>527</v>
      </c>
      <c r="CD26" s="80"/>
      <c r="CE26" s="78" t="s">
        <v>96</v>
      </c>
      <c r="CF26" s="77" t="s">
        <v>134</v>
      </c>
      <c r="CG26" s="79">
        <v>608</v>
      </c>
      <c r="CH26" s="79">
        <v>1400</v>
      </c>
      <c r="CI26" s="80"/>
      <c r="CJ26" s="78" t="s">
        <v>96</v>
      </c>
      <c r="CK26" s="77" t="s">
        <v>111</v>
      </c>
      <c r="CL26" s="79">
        <v>433</v>
      </c>
      <c r="CM26" s="79">
        <v>940</v>
      </c>
      <c r="CN26" s="80"/>
      <c r="CO26" s="78" t="s">
        <v>96</v>
      </c>
      <c r="CP26" s="77" t="s">
        <v>318</v>
      </c>
      <c r="CQ26" s="79">
        <v>404</v>
      </c>
      <c r="CR26" s="79">
        <v>873</v>
      </c>
      <c r="CS26" s="80"/>
      <c r="CT26" s="78"/>
      <c r="CU26" s="77"/>
      <c r="CV26" s="79"/>
      <c r="CW26" s="79"/>
      <c r="CX26" s="80"/>
      <c r="CY26" s="78" t="s">
        <v>96</v>
      </c>
      <c r="CZ26" s="77" t="s">
        <v>118</v>
      </c>
      <c r="DA26" s="79">
        <v>772</v>
      </c>
      <c r="DB26" s="79">
        <v>1377</v>
      </c>
      <c r="DC26" s="80"/>
      <c r="DD26" s="78"/>
      <c r="DE26" s="77"/>
      <c r="DF26" s="79"/>
      <c r="DG26" s="79"/>
      <c r="DH26" s="80"/>
      <c r="DI26" s="78"/>
      <c r="DJ26" s="77"/>
      <c r="DK26" s="79"/>
      <c r="DL26" s="79"/>
      <c r="DM26" s="80"/>
      <c r="DN26" s="78"/>
      <c r="DO26" s="77"/>
      <c r="DP26" s="79"/>
      <c r="DQ26" s="79"/>
      <c r="DR26" s="80"/>
      <c r="DS26" s="78" t="s">
        <v>96</v>
      </c>
      <c r="DT26" s="77" t="s">
        <v>317</v>
      </c>
      <c r="DU26" s="79">
        <v>186</v>
      </c>
      <c r="DV26" s="79">
        <v>273</v>
      </c>
      <c r="DW26" s="80"/>
      <c r="DX26" s="78"/>
      <c r="DY26" s="77"/>
      <c r="DZ26" s="79"/>
      <c r="EA26" s="79"/>
      <c r="EB26" s="80"/>
      <c r="EC26" s="78"/>
      <c r="ED26" s="77"/>
      <c r="EE26" s="79"/>
      <c r="EF26" s="75"/>
      <c r="EG26" s="80"/>
      <c r="EH26" s="78"/>
      <c r="EI26" s="78"/>
      <c r="EJ26" s="79"/>
      <c r="EK26" s="75"/>
      <c r="EL26" s="80"/>
      <c r="EM26" s="78"/>
      <c r="EN26" s="78"/>
      <c r="EO26" s="79"/>
      <c r="EP26" s="75"/>
      <c r="EQ26" s="80"/>
      <c r="ER26" s="78"/>
      <c r="ES26" s="77"/>
      <c r="ET26" s="79"/>
      <c r="EU26" s="75"/>
      <c r="EV26" s="80"/>
      <c r="EW26" s="328" t="e">
        <f>+E26+J26+O26+T26+Y26+AD26+AI26+AN26+AS26+AX26+BC26+BH26+#REF!+#REF!+BW26+CB26+CG26+CL26+CQ26+CV26+DA26+DF26+DK26+DP26+DU26+DZ26+EE26+EJ26+EO26+ET26</f>
        <v>#REF!</v>
      </c>
      <c r="EX26" s="328" t="e">
        <f>+F26+K26+P26+U26+Z26+AE26+AJ26+AO26+AT26+AY26+BD26+BI26+#REF!+#REF!+BX26+CC26+CH26+CM26+CR26+CW26+DB26+DG26+DL26+DQ26+DV26+EA26+EF26+EK26+EP26+EU26</f>
        <v>#REF!</v>
      </c>
    </row>
    <row r="27" spans="1:154" s="111" customFormat="1" ht="21">
      <c r="A27" s="226"/>
      <c r="B27" s="226"/>
      <c r="C27" s="80"/>
      <c r="D27" s="77"/>
      <c r="E27" s="74"/>
      <c r="F27" s="74"/>
      <c r="G27" s="80"/>
      <c r="H27" s="78"/>
      <c r="I27" s="108"/>
      <c r="J27" s="74"/>
      <c r="K27" s="74"/>
      <c r="L27" s="80"/>
      <c r="M27" s="78"/>
      <c r="N27" s="162"/>
      <c r="O27" s="74"/>
      <c r="P27" s="74"/>
      <c r="Q27" s="80"/>
      <c r="R27" s="78" t="s">
        <v>96</v>
      </c>
      <c r="S27" s="77">
        <v>2535</v>
      </c>
      <c r="T27" s="79">
        <v>240</v>
      </c>
      <c r="U27" s="79">
        <v>900</v>
      </c>
      <c r="V27" s="80"/>
      <c r="W27" s="80"/>
      <c r="X27" s="77"/>
      <c r="Y27" s="79"/>
      <c r="Z27" s="79"/>
      <c r="AA27" s="80"/>
      <c r="AB27" s="78"/>
      <c r="AC27" s="77"/>
      <c r="AD27" s="74"/>
      <c r="AE27" s="74"/>
      <c r="AF27" s="80"/>
      <c r="AG27" s="80"/>
      <c r="AH27" s="77"/>
      <c r="AI27" s="79"/>
      <c r="AJ27" s="79"/>
      <c r="AK27" s="80"/>
      <c r="AL27" s="80"/>
      <c r="AM27" s="77"/>
      <c r="AN27" s="79"/>
      <c r="AO27" s="79"/>
      <c r="AP27" s="80"/>
      <c r="AQ27" s="78" t="s">
        <v>39</v>
      </c>
      <c r="AR27" s="77" t="s">
        <v>313</v>
      </c>
      <c r="AS27" s="79">
        <v>763</v>
      </c>
      <c r="AT27" s="79">
        <v>900</v>
      </c>
      <c r="AU27" s="80"/>
      <c r="AV27" s="80" t="s">
        <v>38</v>
      </c>
      <c r="AW27" s="77" t="s">
        <v>314</v>
      </c>
      <c r="AX27" s="79">
        <v>501</v>
      </c>
      <c r="AY27" s="79">
        <v>500</v>
      </c>
      <c r="AZ27" s="80"/>
      <c r="BA27" s="78" t="s">
        <v>39</v>
      </c>
      <c r="BB27" s="77" t="s">
        <v>321</v>
      </c>
      <c r="BC27" s="79">
        <v>566</v>
      </c>
      <c r="BD27" s="79">
        <v>700</v>
      </c>
      <c r="BE27" s="80"/>
      <c r="BF27" s="80"/>
      <c r="BG27" s="162"/>
      <c r="BH27" s="79"/>
      <c r="BI27" s="79"/>
      <c r="BJ27" s="80"/>
      <c r="BK27" s="80"/>
      <c r="BL27" s="77"/>
      <c r="BM27" s="79"/>
      <c r="BN27" s="79"/>
      <c r="BO27" s="80"/>
      <c r="BP27" s="80"/>
      <c r="BQ27" s="77"/>
      <c r="BR27" s="79"/>
      <c r="BS27" s="79"/>
      <c r="BT27" s="80"/>
      <c r="BU27" s="80"/>
      <c r="BV27" s="77"/>
      <c r="BW27" s="79"/>
      <c r="BX27" s="79"/>
      <c r="BY27" s="80"/>
      <c r="BZ27" s="80"/>
      <c r="CA27" s="77"/>
      <c r="CB27" s="79"/>
      <c r="CC27" s="79"/>
      <c r="CD27" s="80"/>
      <c r="CE27" s="80" t="s">
        <v>96</v>
      </c>
      <c r="CF27" s="77" t="s">
        <v>313</v>
      </c>
      <c r="CG27" s="79">
        <v>763</v>
      </c>
      <c r="CH27" s="79">
        <v>1200</v>
      </c>
      <c r="CI27" s="80"/>
      <c r="CJ27" s="78" t="s">
        <v>96</v>
      </c>
      <c r="CK27" s="77" t="s">
        <v>314</v>
      </c>
      <c r="CL27" s="79">
        <v>501</v>
      </c>
      <c r="CM27" s="79">
        <v>700</v>
      </c>
      <c r="CN27" s="80"/>
      <c r="CO27" s="80" t="s">
        <v>96</v>
      </c>
      <c r="CP27" s="77" t="s">
        <v>321</v>
      </c>
      <c r="CQ27" s="79">
        <v>566</v>
      </c>
      <c r="CR27" s="79">
        <v>1300</v>
      </c>
      <c r="CS27" s="80"/>
      <c r="CT27" s="80"/>
      <c r="CU27" s="77"/>
      <c r="CV27" s="79"/>
      <c r="CW27" s="79"/>
      <c r="CX27" s="80"/>
      <c r="CY27" s="80"/>
      <c r="CZ27" s="77"/>
      <c r="DA27" s="79"/>
      <c r="DB27" s="79"/>
      <c r="DC27" s="80"/>
      <c r="DD27" s="80"/>
      <c r="DE27" s="77"/>
      <c r="DF27" s="79"/>
      <c r="DG27" s="79"/>
      <c r="DH27" s="80"/>
      <c r="DI27" s="80"/>
      <c r="DJ27" s="77"/>
      <c r="DK27" s="79"/>
      <c r="DL27" s="79"/>
      <c r="DM27" s="80"/>
      <c r="DN27" s="80"/>
      <c r="DO27" s="77"/>
      <c r="DP27" s="79"/>
      <c r="DQ27" s="79"/>
      <c r="DR27" s="80"/>
      <c r="DS27" s="78" t="s">
        <v>96</v>
      </c>
      <c r="DT27" s="77" t="s">
        <v>320</v>
      </c>
      <c r="DU27" s="79">
        <v>450</v>
      </c>
      <c r="DV27" s="79">
        <v>671</v>
      </c>
      <c r="DW27" s="80"/>
      <c r="DX27" s="80"/>
      <c r="DY27" s="77"/>
      <c r="DZ27" s="79"/>
      <c r="EA27" s="79"/>
      <c r="EB27" s="80"/>
      <c r="EC27" s="80"/>
      <c r="ED27" s="77"/>
      <c r="EE27" s="79"/>
      <c r="EF27" s="75"/>
      <c r="EG27" s="80"/>
      <c r="EH27" s="80"/>
      <c r="EI27" s="78"/>
      <c r="EJ27" s="79"/>
      <c r="EK27" s="75"/>
      <c r="EL27" s="80"/>
      <c r="EM27" s="80"/>
      <c r="EN27" s="78"/>
      <c r="EO27" s="79"/>
      <c r="EP27" s="75"/>
      <c r="EQ27" s="80"/>
      <c r="ER27" s="80"/>
      <c r="ES27" s="77"/>
      <c r="ET27" s="79"/>
      <c r="EU27" s="75"/>
      <c r="EV27" s="80"/>
      <c r="EW27" s="328">
        <f t="shared" ref="EW27:EW79" si="21">+E27+J27+O27+T27+Y27+AD27+AI27+AN27+AS27+AX27+BC27+BH27+BM27+BR27+BW27+CB27+CG27+CL27+CQ27+CV27+DA27+DF27+DK27+DP27+DU27+DZ27+EE27+EJ27+EO27+ET27</f>
        <v>4350</v>
      </c>
      <c r="EX27" s="328">
        <f t="shared" ref="EX27:EX79" si="22">+F27+K27+P27+U27+Z27+AE27+AJ27+AO27+AT27+AY27+BD27+BI27+BN27+BS27+BX27+CC27+CH27+CM27+CR27+CW27+DB27+DG27+DL27+DQ27+DV27+EA27+EF27+EK27+EP27+EU27</f>
        <v>6871</v>
      </c>
    </row>
    <row r="28" spans="1:154" s="111" customFormat="1" ht="21">
      <c r="A28" s="226"/>
      <c r="B28" s="226"/>
      <c r="C28" s="78"/>
      <c r="D28" s="85"/>
      <c r="E28" s="74"/>
      <c r="F28" s="74"/>
      <c r="G28" s="80"/>
      <c r="H28" s="78"/>
      <c r="I28" s="108"/>
      <c r="J28" s="74"/>
      <c r="K28" s="74"/>
      <c r="L28" s="80"/>
      <c r="M28" s="78"/>
      <c r="N28" s="162"/>
      <c r="O28" s="74"/>
      <c r="P28" s="74"/>
      <c r="Q28" s="80"/>
      <c r="R28" s="78"/>
      <c r="S28" s="85"/>
      <c r="T28" s="79"/>
      <c r="U28" s="79"/>
      <c r="V28" s="80"/>
      <c r="W28" s="78"/>
      <c r="X28" s="85"/>
      <c r="Y28" s="79"/>
      <c r="Z28" s="79"/>
      <c r="AA28" s="80"/>
      <c r="AB28" s="78"/>
      <c r="AC28" s="85"/>
      <c r="AD28" s="74"/>
      <c r="AE28" s="74"/>
      <c r="AF28" s="80"/>
      <c r="AG28" s="78"/>
      <c r="AH28" s="85"/>
      <c r="AI28" s="79"/>
      <c r="AJ28" s="79"/>
      <c r="AK28" s="80"/>
      <c r="AL28" s="78"/>
      <c r="AM28" s="85"/>
      <c r="AN28" s="79"/>
      <c r="AO28" s="79"/>
      <c r="AP28" s="80"/>
      <c r="AQ28" s="78"/>
      <c r="AR28" s="85"/>
      <c r="AS28" s="79"/>
      <c r="AT28" s="79"/>
      <c r="AU28" s="80"/>
      <c r="AV28" s="78"/>
      <c r="AW28" s="85"/>
      <c r="AX28" s="79"/>
      <c r="AY28" s="79"/>
      <c r="AZ28" s="80"/>
      <c r="BA28" s="78"/>
      <c r="BB28" s="85"/>
      <c r="BC28" s="79"/>
      <c r="BD28" s="79"/>
      <c r="BE28" s="80"/>
      <c r="BF28" s="78"/>
      <c r="BG28" s="162"/>
      <c r="BH28" s="79"/>
      <c r="BI28" s="79"/>
      <c r="BJ28" s="80"/>
      <c r="BK28" s="78"/>
      <c r="BL28" s="85"/>
      <c r="BM28" s="79"/>
      <c r="BN28" s="79"/>
      <c r="BO28" s="80"/>
      <c r="BP28" s="78"/>
      <c r="BQ28" s="85"/>
      <c r="BR28" s="79"/>
      <c r="BS28" s="79"/>
      <c r="BT28" s="80"/>
      <c r="BU28" s="78"/>
      <c r="BV28" s="85"/>
      <c r="BW28" s="79"/>
      <c r="BX28" s="79"/>
      <c r="BY28" s="80"/>
      <c r="BZ28" s="78"/>
      <c r="CA28" s="85"/>
      <c r="CB28" s="79"/>
      <c r="CC28" s="79"/>
      <c r="CD28" s="80"/>
      <c r="CE28" s="78"/>
      <c r="CF28" s="85"/>
      <c r="CG28" s="79"/>
      <c r="CH28" s="79"/>
      <c r="CI28" s="80"/>
      <c r="CJ28" s="78"/>
      <c r="CK28" s="85"/>
      <c r="CL28" s="79"/>
      <c r="CM28" s="79"/>
      <c r="CN28" s="80"/>
      <c r="CO28" s="78"/>
      <c r="CP28" s="85"/>
      <c r="CQ28" s="79"/>
      <c r="CR28" s="79"/>
      <c r="CS28" s="80"/>
      <c r="CT28" s="78"/>
      <c r="CU28" s="85"/>
      <c r="CV28" s="79"/>
      <c r="CW28" s="79"/>
      <c r="CX28" s="80"/>
      <c r="CY28" s="78"/>
      <c r="CZ28" s="85"/>
      <c r="DA28" s="79"/>
      <c r="DB28" s="79"/>
      <c r="DC28" s="80"/>
      <c r="DD28" s="78"/>
      <c r="DE28" s="85"/>
      <c r="DF28" s="79"/>
      <c r="DG28" s="79"/>
      <c r="DH28" s="80"/>
      <c r="DI28" s="78"/>
      <c r="DJ28" s="77"/>
      <c r="DK28" s="79"/>
      <c r="DL28" s="79"/>
      <c r="DM28" s="80"/>
      <c r="DN28" s="78"/>
      <c r="DO28" s="85"/>
      <c r="DP28" s="79"/>
      <c r="DQ28" s="79"/>
      <c r="DR28" s="80"/>
      <c r="DS28" s="78"/>
      <c r="DT28" s="85"/>
      <c r="DU28" s="79"/>
      <c r="DV28" s="79"/>
      <c r="DW28" s="80"/>
      <c r="DX28" s="78"/>
      <c r="DY28" s="85"/>
      <c r="DZ28" s="79"/>
      <c r="EA28" s="79"/>
      <c r="EB28" s="80"/>
      <c r="EC28" s="78"/>
      <c r="ED28" s="85"/>
      <c r="EE28" s="79"/>
      <c r="EF28" s="75"/>
      <c r="EG28" s="80"/>
      <c r="EH28" s="78"/>
      <c r="EI28" s="80"/>
      <c r="EJ28" s="79"/>
      <c r="EK28" s="75"/>
      <c r="EL28" s="80"/>
      <c r="EM28" s="78"/>
      <c r="EN28" s="80"/>
      <c r="EO28" s="79"/>
      <c r="EP28" s="75"/>
      <c r="EQ28" s="80"/>
      <c r="ER28" s="78"/>
      <c r="ES28" s="85"/>
      <c r="ET28" s="79"/>
      <c r="EU28" s="75"/>
      <c r="EV28" s="80"/>
      <c r="EW28" s="328">
        <f t="shared" si="21"/>
        <v>0</v>
      </c>
      <c r="EX28" s="328">
        <f t="shared" si="22"/>
        <v>0</v>
      </c>
    </row>
    <row r="29" spans="1:154" s="111" customFormat="1" ht="21.75" thickBot="1">
      <c r="A29" s="261"/>
      <c r="B29" s="262" t="s">
        <v>43</v>
      </c>
      <c r="C29" s="84"/>
      <c r="D29" s="106"/>
      <c r="E29" s="81">
        <f>SUM(E23:E28)</f>
        <v>1356.57</v>
      </c>
      <c r="F29" s="81">
        <f>SUM(F23:F28)</f>
        <v>1200</v>
      </c>
      <c r="G29" s="84"/>
      <c r="H29" s="84"/>
      <c r="I29" s="199"/>
      <c r="J29" s="81">
        <f>SUM(J23:J28)</f>
        <v>1899</v>
      </c>
      <c r="K29" s="81">
        <f>SUM(K23:K28)</f>
        <v>2600</v>
      </c>
      <c r="L29" s="81">
        <f t="shared" ref="L29:Q29" si="23">SUM(L23:L28)</f>
        <v>0</v>
      </c>
      <c r="M29" s="81"/>
      <c r="N29" s="33"/>
      <c r="O29" s="81">
        <f>SUM(O23:O28)</f>
        <v>934</v>
      </c>
      <c r="P29" s="81">
        <f>SUM(P23:P28)</f>
        <v>1800</v>
      </c>
      <c r="Q29" s="81">
        <f t="shared" si="23"/>
        <v>0</v>
      </c>
      <c r="R29" s="81"/>
      <c r="S29" s="81"/>
      <c r="T29" s="81">
        <f t="shared" ref="T29:U29" si="24">SUM(T23:T28)</f>
        <v>2206</v>
      </c>
      <c r="U29" s="81">
        <f t="shared" si="24"/>
        <v>2800</v>
      </c>
      <c r="V29" s="81">
        <f t="shared" ref="V29" si="25">SUM(V23:V28)</f>
        <v>0</v>
      </c>
      <c r="W29" s="81"/>
      <c r="X29" s="81"/>
      <c r="Y29" s="81">
        <f>SUM(Y23:Y28)</f>
        <v>1189</v>
      </c>
      <c r="Z29" s="81">
        <f t="shared" ref="Z29" si="26">SUM(Z23:Z28)</f>
        <v>2000</v>
      </c>
      <c r="AA29" s="81">
        <f t="shared" ref="AA29" si="27">SUM(AA23:AA28)</f>
        <v>0</v>
      </c>
      <c r="AB29" s="81"/>
      <c r="AC29" s="81"/>
      <c r="AD29" s="81">
        <f t="shared" ref="AD29" si="28">SUM(AD23:AD28)</f>
        <v>2015</v>
      </c>
      <c r="AE29" s="81">
        <f t="shared" ref="AE29" si="29">SUM(AE23:AE28)</f>
        <v>2900</v>
      </c>
      <c r="AF29" s="81">
        <f t="shared" ref="AF29" si="30">SUM(AF23:AF28)</f>
        <v>0</v>
      </c>
      <c r="AG29" s="81"/>
      <c r="AH29" s="81"/>
      <c r="AI29" s="81">
        <f t="shared" ref="AI29" si="31">SUM(AI23:AI28)</f>
        <v>1503</v>
      </c>
      <c r="AJ29" s="81">
        <f t="shared" ref="AJ29" si="32">SUM(AJ23:AJ28)</f>
        <v>2000</v>
      </c>
      <c r="AK29" s="81">
        <f t="shared" ref="AK29" si="33">SUM(AK23:AK28)</f>
        <v>0</v>
      </c>
      <c r="AL29" s="81"/>
      <c r="AM29" s="81"/>
      <c r="AN29" s="81">
        <f t="shared" ref="AN29" si="34">SUM(AN23:AN28)</f>
        <v>1061</v>
      </c>
      <c r="AO29" s="81">
        <f t="shared" ref="AO29" si="35">SUM(AO23:AO28)</f>
        <v>1300</v>
      </c>
      <c r="AP29" s="81">
        <f t="shared" ref="AP29" si="36">SUM(AP23:AP28)</f>
        <v>0</v>
      </c>
      <c r="AQ29" s="81"/>
      <c r="AR29" s="81"/>
      <c r="AS29" s="81">
        <f t="shared" ref="AS29" si="37">SUM(AS23:AS28)</f>
        <v>2296</v>
      </c>
      <c r="AT29" s="81">
        <f t="shared" ref="AT29" si="38">SUM(AT23:AT28)</f>
        <v>3000</v>
      </c>
      <c r="AU29" s="81">
        <f t="shared" ref="AU29" si="39">SUM(AU23:AU28)</f>
        <v>0</v>
      </c>
      <c r="AV29" s="81"/>
      <c r="AW29" s="81"/>
      <c r="AX29" s="81">
        <f t="shared" ref="AX29" si="40">SUM(AX23:AX28)</f>
        <v>1579</v>
      </c>
      <c r="AY29" s="81">
        <f t="shared" ref="AY29" si="41">SUM(AY23:AY28)</f>
        <v>2060</v>
      </c>
      <c r="AZ29" s="81">
        <f t="shared" ref="AZ29" si="42">SUM(AZ23:AZ28)</f>
        <v>0</v>
      </c>
      <c r="BA29" s="81"/>
      <c r="BB29" s="81"/>
      <c r="BC29" s="81">
        <f t="shared" ref="BC29" si="43">SUM(BC23:BC28)</f>
        <v>2142</v>
      </c>
      <c r="BD29" s="81">
        <f t="shared" ref="BD29" si="44">SUM(BD23:BD28)</f>
        <v>2300</v>
      </c>
      <c r="BE29" s="81">
        <f t="shared" ref="BE29" si="45">SUM(BE23:BE28)</f>
        <v>0</v>
      </c>
      <c r="BF29" s="81"/>
      <c r="BG29" s="33"/>
      <c r="BH29" s="81">
        <f t="shared" ref="BH29" si="46">SUM(BH23:BH28)</f>
        <v>1196</v>
      </c>
      <c r="BI29" s="81">
        <f t="shared" ref="BI29" si="47">SUM(BI23:BI28)</f>
        <v>1400</v>
      </c>
      <c r="BJ29" s="81">
        <f t="shared" ref="BJ29" si="48">SUM(BJ23:BJ28)</f>
        <v>0</v>
      </c>
      <c r="BK29" s="81"/>
      <c r="BL29" s="81"/>
      <c r="BM29" s="81">
        <f>SUM(BM23:BM28)</f>
        <v>1856</v>
      </c>
      <c r="BN29" s="81">
        <f>SUM(BN23:BN28)</f>
        <v>2500</v>
      </c>
      <c r="BO29" s="81">
        <f t="shared" ref="BO29" si="49">SUM(BO23:BO28)</f>
        <v>0</v>
      </c>
      <c r="BP29" s="81"/>
      <c r="BQ29" s="81"/>
      <c r="BR29" s="81">
        <f>SUM(BR23:BR28)</f>
        <v>1583</v>
      </c>
      <c r="BS29" s="81">
        <f>SUM(BS23:BS28)</f>
        <v>1800</v>
      </c>
      <c r="BT29" s="81">
        <f t="shared" ref="BT29" si="50">SUM(BT23:BT28)</f>
        <v>0</v>
      </c>
      <c r="BU29" s="81"/>
      <c r="BV29" s="81"/>
      <c r="BW29" s="81">
        <f t="shared" ref="BW29" si="51">SUM(BW23:BW28)</f>
        <v>1140</v>
      </c>
      <c r="BX29" s="81">
        <f t="shared" ref="BX29" si="52">SUM(BX23:BX28)</f>
        <v>1670</v>
      </c>
      <c r="BY29" s="81">
        <f t="shared" ref="BY29" si="53">SUM(BY23:BY28)</f>
        <v>0</v>
      </c>
      <c r="BZ29" s="81"/>
      <c r="CA29" s="81"/>
      <c r="CB29" s="81">
        <f t="shared" ref="CB29" si="54">SUM(CB23:CB28)</f>
        <v>1265</v>
      </c>
      <c r="CC29" s="81">
        <f t="shared" ref="CC29" si="55">SUM(CC23:CC28)</f>
        <v>1280</v>
      </c>
      <c r="CD29" s="81">
        <f t="shared" ref="CD29" si="56">SUM(CD23:CD28)</f>
        <v>0</v>
      </c>
      <c r="CE29" s="81"/>
      <c r="CF29" s="81"/>
      <c r="CG29" s="81">
        <f t="shared" ref="CG29" si="57">SUM(CG23:CG28)</f>
        <v>2016</v>
      </c>
      <c r="CH29" s="81">
        <f t="shared" ref="CH29" si="58">SUM(CH23:CH28)</f>
        <v>3299</v>
      </c>
      <c r="CI29" s="81">
        <f t="shared" ref="CI29" si="59">SUM(CI23:CI28)</f>
        <v>0</v>
      </c>
      <c r="CJ29" s="81"/>
      <c r="CK29" s="81"/>
      <c r="CL29" s="81">
        <f t="shared" ref="CL29" si="60">SUM(CL23:CL28)</f>
        <v>2225</v>
      </c>
      <c r="CM29" s="81">
        <f t="shared" ref="CM29" si="61">SUM(CM23:CM28)</f>
        <v>2830</v>
      </c>
      <c r="CN29" s="81">
        <f t="shared" ref="CN29" si="62">SUM(CN23:CN28)</f>
        <v>0</v>
      </c>
      <c r="CO29" s="81"/>
      <c r="CP29" s="81"/>
      <c r="CQ29" s="81">
        <f t="shared" ref="CQ29" si="63">SUM(CQ23:CQ28)</f>
        <v>2236</v>
      </c>
      <c r="CR29" s="81">
        <f>SUM(CR23:CR28)</f>
        <v>3880</v>
      </c>
      <c r="CS29" s="81">
        <f t="shared" ref="CS29:CW29" si="64">SUM(CS23:CS28)</f>
        <v>0</v>
      </c>
      <c r="CT29" s="81"/>
      <c r="CU29" s="81"/>
      <c r="CV29" s="81">
        <f t="shared" si="64"/>
        <v>1279</v>
      </c>
      <c r="CW29" s="81">
        <f t="shared" si="64"/>
        <v>2050</v>
      </c>
      <c r="CX29" s="81">
        <f t="shared" ref="CX29" si="65">SUM(CX23:CX28)</f>
        <v>0</v>
      </c>
      <c r="CY29" s="81"/>
      <c r="CZ29" s="81"/>
      <c r="DA29" s="81">
        <f t="shared" ref="DA29" si="66">SUM(DA23:DA28)</f>
        <v>1721</v>
      </c>
      <c r="DB29" s="81">
        <f t="shared" ref="DB29" si="67">SUM(DB23:DB28)</f>
        <v>2180</v>
      </c>
      <c r="DC29" s="81">
        <f t="shared" ref="DC29" si="68">SUM(DC23:DC28)</f>
        <v>0</v>
      </c>
      <c r="DD29" s="81"/>
      <c r="DE29" s="81"/>
      <c r="DF29" s="81">
        <f t="shared" ref="DF29" si="69">SUM(DF23:DF28)</f>
        <v>1084</v>
      </c>
      <c r="DG29" s="81">
        <f t="shared" ref="DG29" si="70">SUM(DG23:DG28)</f>
        <v>1940</v>
      </c>
      <c r="DH29" s="81">
        <f t="shared" ref="DH29" si="71">SUM(DH23:DH28)</f>
        <v>0</v>
      </c>
      <c r="DI29" s="81"/>
      <c r="DJ29" s="81"/>
      <c r="DK29" s="81">
        <f t="shared" ref="DK29" si="72">SUM(DK23:DK28)</f>
        <v>721</v>
      </c>
      <c r="DL29" s="81">
        <f t="shared" ref="DL29" si="73">SUM(DL23:DL28)</f>
        <v>1000</v>
      </c>
      <c r="DM29" s="81">
        <f t="shared" ref="DM29" si="74">SUM(DM23:DM28)</f>
        <v>0</v>
      </c>
      <c r="DN29" s="81">
        <f t="shared" ref="DN29" si="75">SUM(DN23:DN28)</f>
        <v>0</v>
      </c>
      <c r="DO29" s="81">
        <f t="shared" ref="DO29" si="76">SUM(DO23:DO28)</f>
        <v>0</v>
      </c>
      <c r="DP29" s="81">
        <f t="shared" ref="DP29" si="77">SUM(DP23:DP28)</f>
        <v>925</v>
      </c>
      <c r="DQ29" s="81">
        <f t="shared" ref="DQ29" si="78">SUM(DQ23:DQ28)</f>
        <v>1110</v>
      </c>
      <c r="DR29" s="81">
        <f t="shared" ref="DR29" si="79">SUM(DR23:DR28)</f>
        <v>0</v>
      </c>
      <c r="DS29" s="81"/>
      <c r="DT29" s="81"/>
      <c r="DU29" s="81">
        <f t="shared" ref="DU29" si="80">SUM(DU23:DU28)</f>
        <v>1760</v>
      </c>
      <c r="DV29" s="81">
        <f t="shared" ref="DV29" si="81">SUM(DV23:DV28)</f>
        <v>1956</v>
      </c>
      <c r="DW29" s="81">
        <f t="shared" ref="DW29" si="82">SUM(DW23:DW28)</f>
        <v>0</v>
      </c>
      <c r="DX29" s="81"/>
      <c r="DY29" s="81"/>
      <c r="DZ29" s="81">
        <f t="shared" ref="DZ29" si="83">SUM(DZ23:DZ28)</f>
        <v>176</v>
      </c>
      <c r="EA29" s="81">
        <f t="shared" ref="EA29" si="84">SUM(EA23:EA28)</f>
        <v>255</v>
      </c>
      <c r="EB29" s="81">
        <f t="shared" ref="EB29" si="85">SUM(EB23:EB28)</f>
        <v>0</v>
      </c>
      <c r="EC29" s="81"/>
      <c r="ED29" s="81"/>
      <c r="EE29" s="81">
        <f t="shared" ref="EE29" si="86">SUM(EE23:EE28)</f>
        <v>533</v>
      </c>
      <c r="EF29" s="81">
        <f t="shared" ref="EF29" si="87">SUM(EF23:EF28)</f>
        <v>840</v>
      </c>
      <c r="EG29" s="81">
        <f t="shared" ref="EG29" si="88">SUM(EG23:EG28)</f>
        <v>0</v>
      </c>
      <c r="EH29" s="81"/>
      <c r="EI29" s="81"/>
      <c r="EJ29" s="81">
        <f t="shared" ref="EJ29" si="89">SUM(EJ23:EJ28)</f>
        <v>330</v>
      </c>
      <c r="EK29" s="81">
        <f t="shared" ref="EK29" si="90">SUM(EK23:EK28)</f>
        <v>530</v>
      </c>
      <c r="EL29" s="81">
        <f t="shared" ref="EL29" si="91">SUM(EL23:EL28)</f>
        <v>0</v>
      </c>
      <c r="EM29" s="81"/>
      <c r="EN29" s="81"/>
      <c r="EO29" s="81">
        <f t="shared" ref="EO29" si="92">SUM(EO23:EO28)</f>
        <v>1274</v>
      </c>
      <c r="EP29" s="81">
        <f t="shared" ref="EP29" si="93">SUM(EP23:EP28)</f>
        <v>1780</v>
      </c>
      <c r="EQ29" s="81">
        <f t="shared" ref="EQ29" si="94">SUM(EQ23:EQ28)</f>
        <v>0</v>
      </c>
      <c r="ER29" s="81"/>
      <c r="ES29" s="81"/>
      <c r="ET29" s="81">
        <f t="shared" ref="ET29" si="95">SUM(ET23:ET28)</f>
        <v>419</v>
      </c>
      <c r="EU29" s="81">
        <f t="shared" ref="EU29" si="96">SUM(EU23:EU28)</f>
        <v>420</v>
      </c>
      <c r="EV29" s="84"/>
      <c r="EW29" s="328">
        <f t="shared" si="21"/>
        <v>41919.57</v>
      </c>
      <c r="EX29" s="328">
        <f t="shared" si="22"/>
        <v>56680</v>
      </c>
    </row>
    <row r="30" spans="1:154" ht="21">
      <c r="A30" s="259">
        <v>3</v>
      </c>
      <c r="B30" s="260" t="s">
        <v>322</v>
      </c>
      <c r="C30" s="80" t="s">
        <v>38</v>
      </c>
      <c r="D30" s="77" t="s">
        <v>323</v>
      </c>
      <c r="E30" s="74">
        <v>227.53</v>
      </c>
      <c r="F30" s="74">
        <v>600</v>
      </c>
      <c r="G30" s="80"/>
      <c r="H30" s="80" t="s">
        <v>38</v>
      </c>
      <c r="I30" s="108" t="s">
        <v>324</v>
      </c>
      <c r="J30" s="74">
        <v>332.51</v>
      </c>
      <c r="K30" s="74">
        <v>800</v>
      </c>
      <c r="L30" s="80"/>
      <c r="M30" s="80" t="s">
        <v>38</v>
      </c>
      <c r="N30" s="162" t="s">
        <v>325</v>
      </c>
      <c r="O30" s="74">
        <v>562.71</v>
      </c>
      <c r="P30" s="74">
        <v>800</v>
      </c>
      <c r="Q30" s="80"/>
      <c r="R30" s="80" t="s">
        <v>38</v>
      </c>
      <c r="S30" s="77" t="s">
        <v>326</v>
      </c>
      <c r="T30" s="79">
        <v>397.13</v>
      </c>
      <c r="U30" s="79">
        <v>1400</v>
      </c>
      <c r="V30" s="80"/>
      <c r="W30" s="80" t="s">
        <v>38</v>
      </c>
      <c r="X30" s="77" t="s">
        <v>327</v>
      </c>
      <c r="Y30" s="79">
        <v>36.319000000000003</v>
      </c>
      <c r="Z30" s="79">
        <v>50</v>
      </c>
      <c r="AA30" s="80"/>
      <c r="AB30" s="80" t="s">
        <v>38</v>
      </c>
      <c r="AC30" s="77" t="s">
        <v>328</v>
      </c>
      <c r="AD30" s="74">
        <v>322.38400000000001</v>
      </c>
      <c r="AE30" s="74">
        <v>600</v>
      </c>
      <c r="AF30" s="80"/>
      <c r="AG30" s="80" t="s">
        <v>38</v>
      </c>
      <c r="AH30" s="77" t="s">
        <v>329</v>
      </c>
      <c r="AI30" s="79">
        <v>136.5</v>
      </c>
      <c r="AJ30" s="79">
        <v>200</v>
      </c>
      <c r="AK30" s="80"/>
      <c r="AL30" s="80" t="s">
        <v>38</v>
      </c>
      <c r="AM30" s="77" t="s">
        <v>330</v>
      </c>
      <c r="AN30" s="79">
        <v>597.404</v>
      </c>
      <c r="AO30" s="79">
        <v>1500</v>
      </c>
      <c r="AP30" s="80"/>
      <c r="AQ30" s="80" t="s">
        <v>38</v>
      </c>
      <c r="AR30" s="77" t="s">
        <v>331</v>
      </c>
      <c r="AS30" s="79">
        <v>541.74900000000002</v>
      </c>
      <c r="AT30" s="79">
        <v>900</v>
      </c>
      <c r="AU30" s="80"/>
      <c r="AV30" s="80" t="s">
        <v>38</v>
      </c>
      <c r="AW30" s="77" t="s">
        <v>332</v>
      </c>
      <c r="AX30" s="79">
        <v>680.01800000000003</v>
      </c>
      <c r="AY30" s="79">
        <v>1100</v>
      </c>
      <c r="AZ30" s="80"/>
      <c r="BA30" s="80" t="s">
        <v>38</v>
      </c>
      <c r="BB30" s="77" t="s">
        <v>333</v>
      </c>
      <c r="BC30" s="79">
        <v>270.87700000000001</v>
      </c>
      <c r="BD30" s="79">
        <v>500</v>
      </c>
      <c r="BE30" s="80"/>
      <c r="BF30" s="80" t="s">
        <v>38</v>
      </c>
      <c r="BG30" s="162" t="s">
        <v>334</v>
      </c>
      <c r="BH30" s="79">
        <v>638.14400000000001</v>
      </c>
      <c r="BI30" s="79">
        <v>800</v>
      </c>
      <c r="BJ30" s="80"/>
      <c r="BK30" s="80" t="s">
        <v>38</v>
      </c>
      <c r="BL30" s="77" t="s">
        <v>335</v>
      </c>
      <c r="BM30" s="79">
        <v>268.66300000000001</v>
      </c>
      <c r="BN30" s="79">
        <v>400</v>
      </c>
      <c r="BO30" s="80"/>
      <c r="BP30" s="80" t="s">
        <v>38</v>
      </c>
      <c r="BQ30" s="77" t="s">
        <v>336</v>
      </c>
      <c r="BR30" s="79">
        <v>503.65800000000002</v>
      </c>
      <c r="BS30" s="79">
        <v>400</v>
      </c>
      <c r="BT30" s="80"/>
      <c r="BU30" s="80" t="s">
        <v>38</v>
      </c>
      <c r="BV30" s="77" t="s">
        <v>337</v>
      </c>
      <c r="BW30" s="79">
        <v>397.04899999999998</v>
      </c>
      <c r="BX30" s="79">
        <v>300</v>
      </c>
      <c r="BY30" s="80"/>
      <c r="BZ30" s="80" t="s">
        <v>38</v>
      </c>
      <c r="CA30" s="77" t="s">
        <v>338</v>
      </c>
      <c r="CB30" s="79">
        <v>349.43</v>
      </c>
      <c r="CC30" s="79">
        <v>500</v>
      </c>
      <c r="CD30" s="80"/>
      <c r="CE30" s="80" t="s">
        <v>38</v>
      </c>
      <c r="CF30" s="77" t="s">
        <v>339</v>
      </c>
      <c r="CG30" s="79">
        <v>254.49</v>
      </c>
      <c r="CH30" s="79">
        <v>300</v>
      </c>
      <c r="CI30" s="80"/>
      <c r="CJ30" s="80" t="s">
        <v>38</v>
      </c>
      <c r="CK30" s="77" t="s">
        <v>340</v>
      </c>
      <c r="CL30" s="79">
        <v>270.86</v>
      </c>
      <c r="CM30" s="79">
        <v>300</v>
      </c>
      <c r="CN30" s="80"/>
      <c r="CO30" s="80" t="s">
        <v>38</v>
      </c>
      <c r="CP30" s="77" t="s">
        <v>341</v>
      </c>
      <c r="CQ30" s="79">
        <v>221.47</v>
      </c>
      <c r="CR30" s="79">
        <v>200</v>
      </c>
      <c r="CS30" s="80"/>
      <c r="CT30" s="80" t="s">
        <v>38</v>
      </c>
      <c r="CU30" s="117" t="s">
        <v>342</v>
      </c>
      <c r="CV30" s="208">
        <v>184.82</v>
      </c>
      <c r="CW30" s="208">
        <v>150</v>
      </c>
      <c r="CX30" s="80"/>
      <c r="CY30" s="80" t="s">
        <v>38</v>
      </c>
      <c r="CZ30" s="77" t="s">
        <v>343</v>
      </c>
      <c r="DA30" s="79">
        <v>263.93</v>
      </c>
      <c r="DB30" s="79">
        <v>250</v>
      </c>
      <c r="DC30" s="80"/>
      <c r="DD30" s="80" t="s">
        <v>38</v>
      </c>
      <c r="DE30" s="77" t="s">
        <v>344</v>
      </c>
      <c r="DF30" s="79">
        <v>177.84</v>
      </c>
      <c r="DG30" s="79">
        <v>150</v>
      </c>
      <c r="DH30" s="80"/>
      <c r="DI30" s="80" t="s">
        <v>38</v>
      </c>
      <c r="DJ30" s="77" t="s">
        <v>345</v>
      </c>
      <c r="DK30" s="79">
        <v>356.62</v>
      </c>
      <c r="DL30" s="79">
        <v>350</v>
      </c>
      <c r="DM30" s="80"/>
      <c r="DN30" s="80" t="s">
        <v>39</v>
      </c>
      <c r="DO30" s="117" t="s">
        <v>338</v>
      </c>
      <c r="DP30" s="213">
        <v>349.43</v>
      </c>
      <c r="DQ30" s="208">
        <v>800</v>
      </c>
      <c r="DR30" s="80"/>
      <c r="DS30" s="80" t="s">
        <v>39</v>
      </c>
      <c r="DT30" s="77" t="s">
        <v>339</v>
      </c>
      <c r="DU30" s="79">
        <v>350.49</v>
      </c>
      <c r="DV30" s="79">
        <v>700</v>
      </c>
      <c r="DW30" s="80"/>
      <c r="DX30" s="80" t="s">
        <v>39</v>
      </c>
      <c r="DY30" s="77" t="s">
        <v>340</v>
      </c>
      <c r="DZ30" s="79">
        <v>370.86</v>
      </c>
      <c r="EA30" s="79">
        <v>700</v>
      </c>
      <c r="EB30" s="80"/>
      <c r="EC30" s="80" t="s">
        <v>39</v>
      </c>
      <c r="ED30" s="77" t="s">
        <v>341</v>
      </c>
      <c r="EE30" s="79">
        <v>321.47000000000003</v>
      </c>
      <c r="EF30" s="75">
        <v>600</v>
      </c>
      <c r="EG30" s="80"/>
      <c r="EH30" s="80" t="s">
        <v>39</v>
      </c>
      <c r="EI30" s="78" t="s">
        <v>342</v>
      </c>
      <c r="EJ30" s="79">
        <v>284.82</v>
      </c>
      <c r="EK30" s="75">
        <v>500</v>
      </c>
      <c r="EL30" s="80"/>
      <c r="EM30" s="80" t="s">
        <v>38</v>
      </c>
      <c r="EN30" s="78" t="s">
        <v>346</v>
      </c>
      <c r="EO30" s="79">
        <v>117.53</v>
      </c>
      <c r="EP30" s="75">
        <v>100</v>
      </c>
      <c r="EQ30" s="80"/>
      <c r="ER30" s="80" t="s">
        <v>39</v>
      </c>
      <c r="ES30" s="77" t="s">
        <v>671</v>
      </c>
      <c r="ET30" s="79">
        <v>277.83999999999997</v>
      </c>
      <c r="EU30" s="75">
        <v>300</v>
      </c>
      <c r="EV30" s="80"/>
      <c r="EW30" s="328">
        <f t="shared" si="21"/>
        <v>10064.545</v>
      </c>
      <c r="EX30" s="328">
        <f t="shared" si="22"/>
        <v>16250</v>
      </c>
    </row>
    <row r="31" spans="1:154" ht="21">
      <c r="A31" s="226"/>
      <c r="B31" s="226"/>
      <c r="C31" s="78" t="s">
        <v>96</v>
      </c>
      <c r="D31" s="77" t="s">
        <v>540</v>
      </c>
      <c r="E31" s="74">
        <v>250.49</v>
      </c>
      <c r="F31" s="74">
        <v>1500</v>
      </c>
      <c r="G31" s="80"/>
      <c r="H31" s="78" t="s">
        <v>96</v>
      </c>
      <c r="I31" s="108" t="s">
        <v>347</v>
      </c>
      <c r="J31" s="74">
        <v>270.86</v>
      </c>
      <c r="K31" s="74">
        <v>1600</v>
      </c>
      <c r="L31" s="80"/>
      <c r="M31" s="80" t="s">
        <v>38</v>
      </c>
      <c r="N31" s="162" t="s">
        <v>348</v>
      </c>
      <c r="O31" s="74">
        <v>384.29</v>
      </c>
      <c r="P31" s="74">
        <v>1000</v>
      </c>
      <c r="Q31" s="80"/>
      <c r="R31" s="78" t="s">
        <v>96</v>
      </c>
      <c r="S31" s="74" t="s">
        <v>349</v>
      </c>
      <c r="T31" s="79">
        <v>184.82</v>
      </c>
      <c r="U31" s="79">
        <v>1100</v>
      </c>
      <c r="V31" s="80"/>
      <c r="W31" s="80" t="s">
        <v>38</v>
      </c>
      <c r="X31" s="77" t="s">
        <v>350</v>
      </c>
      <c r="Y31" s="79">
        <v>359.35</v>
      </c>
      <c r="Z31" s="79">
        <v>1000</v>
      </c>
      <c r="AA31" s="80"/>
      <c r="AB31" s="78" t="s">
        <v>96</v>
      </c>
      <c r="AC31" s="77" t="s">
        <v>351</v>
      </c>
      <c r="AD31" s="74">
        <v>177.84</v>
      </c>
      <c r="AE31" s="74">
        <v>800</v>
      </c>
      <c r="AF31" s="80"/>
      <c r="AG31" s="78" t="s">
        <v>96</v>
      </c>
      <c r="AH31" s="77" t="s">
        <v>352</v>
      </c>
      <c r="AI31" s="79">
        <v>356.62</v>
      </c>
      <c r="AJ31" s="79">
        <v>1700</v>
      </c>
      <c r="AK31" s="80"/>
      <c r="AL31" s="80" t="s">
        <v>39</v>
      </c>
      <c r="AM31" s="218" t="s">
        <v>353</v>
      </c>
      <c r="AN31" s="219">
        <v>227.52600000000001</v>
      </c>
      <c r="AO31" s="220">
        <v>800</v>
      </c>
      <c r="AP31" s="80"/>
      <c r="AQ31" s="80" t="s">
        <v>39</v>
      </c>
      <c r="AR31" s="77" t="s">
        <v>354</v>
      </c>
      <c r="AS31" s="79">
        <v>332.50700000000001</v>
      </c>
      <c r="AT31" s="79">
        <v>1000</v>
      </c>
      <c r="AU31" s="80"/>
      <c r="AV31" s="80" t="s">
        <v>39</v>
      </c>
      <c r="AW31" s="77" t="s">
        <v>355</v>
      </c>
      <c r="AX31" s="79">
        <v>562.71299999999997</v>
      </c>
      <c r="AY31" s="79">
        <v>1000</v>
      </c>
      <c r="AZ31" s="80"/>
      <c r="BA31" s="80" t="s">
        <v>39</v>
      </c>
      <c r="BB31" s="77" t="s">
        <v>356</v>
      </c>
      <c r="BC31" s="79">
        <v>384.28899999999999</v>
      </c>
      <c r="BD31" s="79">
        <v>1200</v>
      </c>
      <c r="BE31" s="80"/>
      <c r="BF31" s="80" t="s">
        <v>38</v>
      </c>
      <c r="BG31" s="162" t="s">
        <v>357</v>
      </c>
      <c r="BH31" s="79">
        <v>107.129</v>
      </c>
      <c r="BI31" s="79">
        <v>400</v>
      </c>
      <c r="BJ31" s="80"/>
      <c r="BK31" s="80" t="s">
        <v>38</v>
      </c>
      <c r="BL31" s="77" t="s">
        <v>358</v>
      </c>
      <c r="BM31" s="79">
        <v>397.00099999999998</v>
      </c>
      <c r="BN31" s="79">
        <v>300</v>
      </c>
      <c r="BO31" s="80"/>
      <c r="BP31" s="80" t="s">
        <v>39</v>
      </c>
      <c r="BQ31" s="77" t="s">
        <v>330</v>
      </c>
      <c r="BR31" s="79">
        <v>597.404</v>
      </c>
      <c r="BS31" s="79">
        <v>1700</v>
      </c>
      <c r="BT31" s="80"/>
      <c r="BU31" s="80" t="s">
        <v>38</v>
      </c>
      <c r="BV31" s="77" t="s">
        <v>359</v>
      </c>
      <c r="BW31" s="79">
        <v>160.94900000000001</v>
      </c>
      <c r="BX31" s="79">
        <v>200</v>
      </c>
      <c r="BY31" s="80"/>
      <c r="BZ31" s="80" t="s">
        <v>38</v>
      </c>
      <c r="CA31" s="77" t="s">
        <v>360</v>
      </c>
      <c r="CB31" s="79">
        <v>331.82</v>
      </c>
      <c r="CC31" s="79">
        <v>500</v>
      </c>
      <c r="CD31" s="80"/>
      <c r="CE31" s="80" t="s">
        <v>39</v>
      </c>
      <c r="CF31" s="77" t="s">
        <v>334</v>
      </c>
      <c r="CG31" s="79">
        <v>638.14400000000001</v>
      </c>
      <c r="CH31" s="79">
        <v>1000</v>
      </c>
      <c r="CI31" s="80"/>
      <c r="CJ31" s="80" t="s">
        <v>39</v>
      </c>
      <c r="CK31" s="77" t="s">
        <v>357</v>
      </c>
      <c r="CL31" s="79">
        <v>107.129</v>
      </c>
      <c r="CM31" s="79">
        <v>300</v>
      </c>
      <c r="CN31" s="80"/>
      <c r="CO31" s="80" t="s">
        <v>39</v>
      </c>
      <c r="CP31" s="77" t="s">
        <v>335</v>
      </c>
      <c r="CQ31" s="79">
        <v>268.66300000000001</v>
      </c>
      <c r="CR31" s="79">
        <v>700</v>
      </c>
      <c r="CS31" s="80"/>
      <c r="CT31" s="80" t="s">
        <v>39</v>
      </c>
      <c r="CU31" s="77" t="s">
        <v>358</v>
      </c>
      <c r="CV31" s="79">
        <v>397.00099999999998</v>
      </c>
      <c r="CW31" s="79">
        <v>600</v>
      </c>
      <c r="CX31" s="80"/>
      <c r="CY31" s="80" t="s">
        <v>39</v>
      </c>
      <c r="CZ31" s="77" t="s">
        <v>336</v>
      </c>
      <c r="DA31" s="79">
        <v>503.65800000000002</v>
      </c>
      <c r="DB31" s="79">
        <v>800</v>
      </c>
      <c r="DC31" s="80"/>
      <c r="DD31" s="80" t="s">
        <v>39</v>
      </c>
      <c r="DE31" s="118" t="s">
        <v>359</v>
      </c>
      <c r="DF31" s="210">
        <v>160.94900000000001</v>
      </c>
      <c r="DG31" s="211">
        <v>300</v>
      </c>
      <c r="DH31" s="80"/>
      <c r="DI31" s="80" t="s">
        <v>39</v>
      </c>
      <c r="DJ31" s="77" t="s">
        <v>361</v>
      </c>
      <c r="DK31" s="79">
        <v>144.81399999999999</v>
      </c>
      <c r="DL31" s="79">
        <v>300</v>
      </c>
      <c r="DM31" s="80"/>
      <c r="DN31" s="80" t="s">
        <v>39</v>
      </c>
      <c r="DO31" s="118" t="s">
        <v>360</v>
      </c>
      <c r="DP31" s="210">
        <v>331.82</v>
      </c>
      <c r="DQ31" s="211">
        <v>800</v>
      </c>
      <c r="DR31" s="80"/>
      <c r="DS31" s="78" t="s">
        <v>96</v>
      </c>
      <c r="DT31" s="77" t="s">
        <v>333</v>
      </c>
      <c r="DU31" s="79">
        <v>170.88</v>
      </c>
      <c r="DV31" s="79">
        <v>600</v>
      </c>
      <c r="DW31" s="80"/>
      <c r="DX31" s="78" t="s">
        <v>96</v>
      </c>
      <c r="DY31" s="77" t="s">
        <v>334</v>
      </c>
      <c r="DZ31" s="79">
        <v>538.14</v>
      </c>
      <c r="EA31" s="79">
        <v>1500</v>
      </c>
      <c r="EB31" s="80"/>
      <c r="EC31" s="78" t="s">
        <v>96</v>
      </c>
      <c r="ED31" s="77" t="s">
        <v>357</v>
      </c>
      <c r="EE31" s="79">
        <v>107.129</v>
      </c>
      <c r="EF31" s="75">
        <v>400</v>
      </c>
      <c r="EG31" s="80"/>
      <c r="EH31" s="78" t="s">
        <v>96</v>
      </c>
      <c r="EI31" s="78" t="s">
        <v>358</v>
      </c>
      <c r="EJ31" s="79">
        <v>297</v>
      </c>
      <c r="EK31" s="75">
        <v>800</v>
      </c>
      <c r="EL31" s="80"/>
      <c r="EM31" s="80" t="s">
        <v>39</v>
      </c>
      <c r="EN31" s="78" t="s">
        <v>343</v>
      </c>
      <c r="EO31" s="79">
        <v>363.93</v>
      </c>
      <c r="EP31" s="75">
        <v>700</v>
      </c>
      <c r="EQ31" s="80"/>
      <c r="ER31" s="78" t="s">
        <v>96</v>
      </c>
      <c r="ES31" s="77" t="s">
        <v>672</v>
      </c>
      <c r="ET31" s="79">
        <v>160.94999999999999</v>
      </c>
      <c r="EU31" s="75">
        <v>900</v>
      </c>
      <c r="EV31" s="80"/>
      <c r="EW31" s="328">
        <f t="shared" si="21"/>
        <v>9275.8150000000023</v>
      </c>
      <c r="EX31" s="328">
        <f t="shared" si="22"/>
        <v>25500</v>
      </c>
    </row>
    <row r="32" spans="1:154" ht="21">
      <c r="A32" s="259"/>
      <c r="B32" s="226"/>
      <c r="C32" s="78"/>
      <c r="D32" s="77"/>
      <c r="E32" s="74"/>
      <c r="F32" s="74"/>
      <c r="G32" s="80"/>
      <c r="H32" s="78"/>
      <c r="I32" s="108"/>
      <c r="J32" s="74"/>
      <c r="K32" s="74"/>
      <c r="L32" s="78"/>
      <c r="M32" s="78" t="s">
        <v>96</v>
      </c>
      <c r="N32" s="162" t="s">
        <v>362</v>
      </c>
      <c r="O32" s="74">
        <v>221.47</v>
      </c>
      <c r="P32" s="74">
        <v>1200</v>
      </c>
      <c r="Q32" s="80"/>
      <c r="R32" s="78"/>
      <c r="S32" s="77"/>
      <c r="T32" s="79"/>
      <c r="U32" s="79"/>
      <c r="V32" s="80"/>
      <c r="W32" s="78" t="s">
        <v>96</v>
      </c>
      <c r="X32" s="77" t="s">
        <v>363</v>
      </c>
      <c r="Y32" s="79">
        <v>263.93</v>
      </c>
      <c r="Z32" s="79">
        <v>1900</v>
      </c>
      <c r="AA32" s="80"/>
      <c r="AB32" s="78"/>
      <c r="AC32" s="77"/>
      <c r="AD32" s="74"/>
      <c r="AE32" s="74"/>
      <c r="AF32" s="80"/>
      <c r="AG32" s="78"/>
      <c r="AH32" s="77"/>
      <c r="AI32" s="79"/>
      <c r="AJ32" s="79"/>
      <c r="AK32" s="80"/>
      <c r="AL32" s="78"/>
      <c r="AM32" s="77"/>
      <c r="AN32" s="79"/>
      <c r="AO32" s="79"/>
      <c r="AP32" s="80"/>
      <c r="AQ32" s="78"/>
      <c r="AR32" s="77"/>
      <c r="AS32" s="79"/>
      <c r="AT32" s="79"/>
      <c r="AU32" s="80"/>
      <c r="AV32" s="78"/>
      <c r="AW32" s="77"/>
      <c r="AX32" s="79"/>
      <c r="AY32" s="79"/>
      <c r="AZ32" s="80"/>
      <c r="BA32" s="80" t="s">
        <v>39</v>
      </c>
      <c r="BB32" s="77" t="s">
        <v>326</v>
      </c>
      <c r="BC32" s="79">
        <v>397.13099999999997</v>
      </c>
      <c r="BD32" s="79">
        <v>1500</v>
      </c>
      <c r="BE32" s="80"/>
      <c r="BF32" s="80" t="s">
        <v>39</v>
      </c>
      <c r="BG32" s="162" t="s">
        <v>327</v>
      </c>
      <c r="BH32" s="79">
        <v>36.319000000000003</v>
      </c>
      <c r="BI32" s="79">
        <v>100</v>
      </c>
      <c r="BJ32" s="80"/>
      <c r="BK32" s="80" t="s">
        <v>39</v>
      </c>
      <c r="BL32" s="77" t="s">
        <v>328</v>
      </c>
      <c r="BM32" s="79">
        <v>322.38400000000001</v>
      </c>
      <c r="BN32" s="79">
        <v>800</v>
      </c>
      <c r="BO32" s="80"/>
      <c r="BP32" s="80" t="s">
        <v>39</v>
      </c>
      <c r="BQ32" s="77" t="s">
        <v>331</v>
      </c>
      <c r="BR32" s="79">
        <v>784.54</v>
      </c>
      <c r="BS32" s="79">
        <v>900</v>
      </c>
      <c r="BT32" s="80"/>
      <c r="BU32" s="80" t="s">
        <v>38</v>
      </c>
      <c r="BV32" s="77" t="s">
        <v>364</v>
      </c>
      <c r="BW32" s="79">
        <v>219.185</v>
      </c>
      <c r="BX32" s="79">
        <v>300</v>
      </c>
      <c r="BY32" s="80"/>
      <c r="BZ32" s="80" t="s">
        <v>39</v>
      </c>
      <c r="CA32" s="77" t="s">
        <v>333</v>
      </c>
      <c r="CB32" s="79">
        <v>270.87700000000001</v>
      </c>
      <c r="CC32" s="79">
        <v>600</v>
      </c>
      <c r="CD32" s="80"/>
      <c r="CE32" s="78" t="s">
        <v>96</v>
      </c>
      <c r="CF32" s="77" t="s">
        <v>356</v>
      </c>
      <c r="CG32" s="79">
        <v>284.29000000000002</v>
      </c>
      <c r="CH32" s="79">
        <v>800</v>
      </c>
      <c r="CI32" s="80"/>
      <c r="CJ32" s="78" t="s">
        <v>96</v>
      </c>
      <c r="CK32" s="77" t="s">
        <v>326</v>
      </c>
      <c r="CL32" s="79">
        <v>297.13</v>
      </c>
      <c r="CM32" s="79">
        <v>800</v>
      </c>
      <c r="CN32" s="80"/>
      <c r="CO32" s="78" t="s">
        <v>96</v>
      </c>
      <c r="CP32" s="77" t="s">
        <v>327</v>
      </c>
      <c r="CQ32" s="79">
        <v>36.319000000000003</v>
      </c>
      <c r="CR32" s="79">
        <v>200</v>
      </c>
      <c r="CS32" s="80"/>
      <c r="CT32" s="78" t="s">
        <v>96</v>
      </c>
      <c r="CU32" s="77" t="s">
        <v>365</v>
      </c>
      <c r="CV32" s="79">
        <v>259.35000000000002</v>
      </c>
      <c r="CW32" s="79">
        <v>800</v>
      </c>
      <c r="CX32" s="80"/>
      <c r="CY32" s="80" t="s">
        <v>39</v>
      </c>
      <c r="CZ32" s="77" t="s">
        <v>337</v>
      </c>
      <c r="DA32" s="79">
        <v>397.04899999999998</v>
      </c>
      <c r="DB32" s="79">
        <v>500</v>
      </c>
      <c r="DC32" s="80"/>
      <c r="DD32" s="80" t="s">
        <v>39</v>
      </c>
      <c r="DE32" s="35" t="s">
        <v>364</v>
      </c>
      <c r="DF32" s="212">
        <v>219.185</v>
      </c>
      <c r="DG32" s="36">
        <v>400</v>
      </c>
      <c r="DH32" s="80"/>
      <c r="DI32" s="78" t="s">
        <v>96</v>
      </c>
      <c r="DJ32" s="77" t="s">
        <v>331</v>
      </c>
      <c r="DK32" s="79">
        <v>441.75</v>
      </c>
      <c r="DL32" s="79">
        <v>1100</v>
      </c>
      <c r="DM32" s="80"/>
      <c r="DN32" s="78" t="s">
        <v>96</v>
      </c>
      <c r="DO32" s="77" t="s">
        <v>332</v>
      </c>
      <c r="DP32" s="79">
        <v>5801.02</v>
      </c>
      <c r="DQ32" s="79">
        <v>1300</v>
      </c>
      <c r="DR32" s="80"/>
      <c r="DS32" s="415" t="s">
        <v>665</v>
      </c>
      <c r="DT32" s="423" t="s">
        <v>667</v>
      </c>
      <c r="DU32" s="417">
        <v>100</v>
      </c>
      <c r="DV32" s="417">
        <v>1800</v>
      </c>
      <c r="DW32" s="422"/>
      <c r="DX32" s="415" t="s">
        <v>665</v>
      </c>
      <c r="DY32" s="423" t="s">
        <v>668</v>
      </c>
      <c r="DZ32" s="417">
        <v>100</v>
      </c>
      <c r="EA32" s="417">
        <v>1900</v>
      </c>
      <c r="EB32" s="80"/>
      <c r="EC32" s="78" t="s">
        <v>96</v>
      </c>
      <c r="ED32" s="77" t="s">
        <v>335</v>
      </c>
      <c r="EE32" s="79">
        <v>168.66</v>
      </c>
      <c r="EF32" s="75">
        <v>600</v>
      </c>
      <c r="EG32" s="80"/>
      <c r="EH32" s="422" t="s">
        <v>665</v>
      </c>
      <c r="EI32" s="415" t="s">
        <v>670</v>
      </c>
      <c r="EJ32" s="417">
        <v>100</v>
      </c>
      <c r="EK32" s="419">
        <v>1800</v>
      </c>
      <c r="EL32" s="80"/>
      <c r="EM32" s="78" t="s">
        <v>96</v>
      </c>
      <c r="EN32" s="78" t="s">
        <v>336</v>
      </c>
      <c r="EO32" s="79">
        <v>403.66</v>
      </c>
      <c r="EP32" s="75">
        <v>600</v>
      </c>
      <c r="EQ32" s="80"/>
      <c r="ER32" s="78" t="s">
        <v>96</v>
      </c>
      <c r="ES32" s="77" t="s">
        <v>673</v>
      </c>
      <c r="ET32" s="79">
        <v>219.19</v>
      </c>
      <c r="EU32" s="75">
        <v>600</v>
      </c>
      <c r="EV32" s="80"/>
      <c r="EW32" s="328">
        <f t="shared" si="21"/>
        <v>11343.439</v>
      </c>
      <c r="EX32" s="328">
        <f t="shared" si="22"/>
        <v>20500</v>
      </c>
    </row>
    <row r="33" spans="1:154" ht="21">
      <c r="A33" s="226"/>
      <c r="B33" s="226"/>
      <c r="C33" s="80"/>
      <c r="D33" s="77"/>
      <c r="E33" s="74"/>
      <c r="F33" s="74"/>
      <c r="G33" s="80"/>
      <c r="H33" s="78"/>
      <c r="I33" s="108"/>
      <c r="J33" s="74"/>
      <c r="K33" s="74"/>
      <c r="L33" s="80"/>
      <c r="M33" s="80"/>
      <c r="N33" s="162"/>
      <c r="O33" s="74">
        <v>0</v>
      </c>
      <c r="P33" s="74">
        <v>0</v>
      </c>
      <c r="Q33" s="80"/>
      <c r="R33" s="80"/>
      <c r="S33" s="77"/>
      <c r="T33" s="79">
        <v>0</v>
      </c>
      <c r="U33" s="79">
        <v>0</v>
      </c>
      <c r="V33" s="80"/>
      <c r="W33" s="80"/>
      <c r="X33" s="77"/>
      <c r="Y33" s="79">
        <v>0</v>
      </c>
      <c r="Z33" s="79">
        <v>0</v>
      </c>
      <c r="AA33" s="80"/>
      <c r="AB33" s="80"/>
      <c r="AC33" s="77"/>
      <c r="AD33" s="74"/>
      <c r="AE33" s="74"/>
      <c r="AF33" s="80"/>
      <c r="AG33" s="80"/>
      <c r="AH33" s="77"/>
      <c r="AI33" s="79"/>
      <c r="AJ33" s="79"/>
      <c r="AK33" s="80"/>
      <c r="AL33" s="80"/>
      <c r="AM33" s="77"/>
      <c r="AN33" s="79"/>
      <c r="AO33" s="79"/>
      <c r="AP33" s="80"/>
      <c r="AQ33" s="78"/>
      <c r="AR33" s="77"/>
      <c r="AS33" s="79"/>
      <c r="AT33" s="79"/>
      <c r="AU33" s="80"/>
      <c r="AV33" s="78"/>
      <c r="AW33" s="77"/>
      <c r="AX33" s="79"/>
      <c r="AY33" s="79"/>
      <c r="AZ33" s="80"/>
      <c r="BA33" s="78"/>
      <c r="BB33" s="77"/>
      <c r="BC33" s="79"/>
      <c r="BD33" s="79"/>
      <c r="BE33" s="80"/>
      <c r="BF33" s="80" t="s">
        <v>39</v>
      </c>
      <c r="BG33" s="162" t="s">
        <v>350</v>
      </c>
      <c r="BH33" s="79">
        <v>359.35</v>
      </c>
      <c r="BI33" s="79">
        <v>1200</v>
      </c>
      <c r="BJ33" s="80"/>
      <c r="BK33" s="80" t="s">
        <v>39</v>
      </c>
      <c r="BL33" s="77" t="s">
        <v>329</v>
      </c>
      <c r="BM33" s="79">
        <v>136.5</v>
      </c>
      <c r="BN33" s="79">
        <v>300</v>
      </c>
      <c r="BO33" s="80"/>
      <c r="BP33" s="80"/>
      <c r="BQ33" s="77"/>
      <c r="BR33" s="79"/>
      <c r="BS33" s="79"/>
      <c r="BT33" s="80"/>
      <c r="BU33" s="80" t="s">
        <v>38</v>
      </c>
      <c r="BV33" s="77" t="s">
        <v>361</v>
      </c>
      <c r="BW33" s="79">
        <v>144.81399999999999</v>
      </c>
      <c r="BX33" s="79">
        <v>200</v>
      </c>
      <c r="BY33" s="80"/>
      <c r="BZ33" s="78" t="s">
        <v>96</v>
      </c>
      <c r="CA33" s="77" t="s">
        <v>355</v>
      </c>
      <c r="CB33" s="79">
        <v>462.71</v>
      </c>
      <c r="CC33" s="79">
        <v>1400</v>
      </c>
      <c r="CD33" s="80"/>
      <c r="CE33" s="422" t="s">
        <v>662</v>
      </c>
      <c r="CF33" s="423" t="s">
        <v>663</v>
      </c>
      <c r="CG33" s="417">
        <v>100</v>
      </c>
      <c r="CH33" s="417">
        <v>1300</v>
      </c>
      <c r="CI33" s="80"/>
      <c r="CJ33" s="80"/>
      <c r="CK33" s="77"/>
      <c r="CL33" s="79"/>
      <c r="CM33" s="79"/>
      <c r="CN33" s="80"/>
      <c r="CO33" s="422" t="s">
        <v>662</v>
      </c>
      <c r="CP33" s="423" t="s">
        <v>664</v>
      </c>
      <c r="CQ33" s="417">
        <v>100</v>
      </c>
      <c r="CR33" s="417">
        <v>1800</v>
      </c>
      <c r="CS33" s="80"/>
      <c r="CT33" s="78"/>
      <c r="CU33" s="77"/>
      <c r="CV33" s="79"/>
      <c r="CW33" s="79"/>
      <c r="CX33" s="80"/>
      <c r="CY33" s="78" t="s">
        <v>96</v>
      </c>
      <c r="CZ33" s="77" t="s">
        <v>328</v>
      </c>
      <c r="DA33" s="79">
        <v>222.28</v>
      </c>
      <c r="DB33" s="79">
        <v>600</v>
      </c>
      <c r="DC33" s="80"/>
      <c r="DD33" s="78" t="s">
        <v>96</v>
      </c>
      <c r="DE33" s="77" t="s">
        <v>330</v>
      </c>
      <c r="DF33" s="79">
        <v>497.4</v>
      </c>
      <c r="DG33" s="79">
        <v>1200</v>
      </c>
      <c r="DH33" s="80"/>
      <c r="DI33" s="80"/>
      <c r="DJ33" s="77"/>
      <c r="DK33" s="79"/>
      <c r="DL33" s="79"/>
      <c r="DM33" s="80"/>
      <c r="DN33" s="422" t="s">
        <v>665</v>
      </c>
      <c r="DO33" s="423" t="s">
        <v>666</v>
      </c>
      <c r="DP33" s="417">
        <v>100</v>
      </c>
      <c r="DQ33" s="417">
        <v>1700</v>
      </c>
      <c r="DR33" s="80"/>
      <c r="DS33" s="80"/>
      <c r="DT33" s="77"/>
      <c r="DU33" s="79"/>
      <c r="DV33" s="79"/>
      <c r="DW33" s="80"/>
      <c r="DX33" s="80"/>
      <c r="DY33" s="77"/>
      <c r="DZ33" s="79"/>
      <c r="EA33" s="79"/>
      <c r="EB33" s="80"/>
      <c r="EC33" s="422" t="s">
        <v>665</v>
      </c>
      <c r="ED33" s="423" t="s">
        <v>669</v>
      </c>
      <c r="EE33" s="417">
        <v>100</v>
      </c>
      <c r="EF33" s="419">
        <v>1800</v>
      </c>
      <c r="EG33" s="80"/>
      <c r="EH33" s="80"/>
      <c r="EI33" s="78"/>
      <c r="EJ33" s="79"/>
      <c r="EK33" s="75"/>
      <c r="EL33" s="80"/>
      <c r="EM33" s="80"/>
      <c r="EN33" s="78"/>
      <c r="EO33" s="79"/>
      <c r="EP33" s="75"/>
      <c r="EQ33" s="80"/>
      <c r="ER33" s="80"/>
      <c r="ES33" s="77"/>
      <c r="ET33" s="79"/>
      <c r="EU33" s="75"/>
      <c r="EV33" s="80"/>
      <c r="EW33" s="328">
        <f t="shared" si="21"/>
        <v>2223.0540000000001</v>
      </c>
      <c r="EX33" s="328">
        <f t="shared" si="22"/>
        <v>11500</v>
      </c>
    </row>
    <row r="34" spans="1:154" ht="21">
      <c r="A34" s="226"/>
      <c r="B34" s="226"/>
      <c r="C34" s="80"/>
      <c r="D34" s="77"/>
      <c r="E34" s="74"/>
      <c r="F34" s="74"/>
      <c r="G34" s="80"/>
      <c r="H34" s="78"/>
      <c r="I34" s="108"/>
      <c r="J34" s="74"/>
      <c r="K34" s="74"/>
      <c r="L34" s="80"/>
      <c r="M34" s="80"/>
      <c r="N34" s="162"/>
      <c r="O34" s="74"/>
      <c r="P34" s="74"/>
      <c r="Q34" s="80"/>
      <c r="R34" s="80"/>
      <c r="S34" s="77"/>
      <c r="T34" s="79"/>
      <c r="U34" s="79"/>
      <c r="V34" s="80"/>
      <c r="W34" s="80"/>
      <c r="X34" s="77"/>
      <c r="Y34" s="79"/>
      <c r="Z34" s="79"/>
      <c r="AA34" s="80"/>
      <c r="AB34" s="80"/>
      <c r="AC34" s="77"/>
      <c r="AD34" s="74"/>
      <c r="AE34" s="74"/>
      <c r="AF34" s="80"/>
      <c r="AG34" s="80"/>
      <c r="AH34" s="77"/>
      <c r="AI34" s="79"/>
      <c r="AJ34" s="79"/>
      <c r="AK34" s="80"/>
      <c r="AL34" s="80"/>
      <c r="AM34" s="77"/>
      <c r="AN34" s="79"/>
      <c r="AO34" s="79"/>
      <c r="AP34" s="80"/>
      <c r="AQ34" s="78"/>
      <c r="AR34" s="77"/>
      <c r="AS34" s="79"/>
      <c r="AT34" s="79"/>
      <c r="AU34" s="80"/>
      <c r="AV34" s="78"/>
      <c r="AW34" s="77"/>
      <c r="AX34" s="79"/>
      <c r="AY34" s="79"/>
      <c r="AZ34" s="80"/>
      <c r="BA34" s="78"/>
      <c r="BB34" s="77"/>
      <c r="BC34" s="79"/>
      <c r="BD34" s="79"/>
      <c r="BE34" s="80"/>
      <c r="BF34" s="80"/>
      <c r="BG34" s="162"/>
      <c r="BH34" s="79"/>
      <c r="BI34" s="79"/>
      <c r="BJ34" s="80"/>
      <c r="BK34" s="80"/>
      <c r="BL34" s="77"/>
      <c r="BM34" s="79"/>
      <c r="BN34" s="79"/>
      <c r="BO34" s="80"/>
      <c r="BP34" s="80"/>
      <c r="BQ34" s="77"/>
      <c r="BR34" s="79"/>
      <c r="BS34" s="79"/>
      <c r="BT34" s="80"/>
      <c r="BU34" s="80" t="s">
        <v>39</v>
      </c>
      <c r="BV34" s="77" t="s">
        <v>332</v>
      </c>
      <c r="BW34" s="79">
        <v>680.01800000000003</v>
      </c>
      <c r="BX34" s="79">
        <v>800</v>
      </c>
      <c r="BY34" s="80"/>
      <c r="BZ34" s="80"/>
      <c r="CA34" s="77"/>
      <c r="CB34" s="79"/>
      <c r="CC34" s="79"/>
      <c r="CD34" s="80"/>
      <c r="CE34" s="80"/>
      <c r="CF34" s="77"/>
      <c r="CG34" s="79"/>
      <c r="CH34" s="79"/>
      <c r="CI34" s="80"/>
      <c r="CJ34" s="80"/>
      <c r="CK34" s="77"/>
      <c r="CL34" s="79"/>
      <c r="CM34" s="79"/>
      <c r="CN34" s="80"/>
      <c r="CO34" s="80"/>
      <c r="CP34" s="77"/>
      <c r="CQ34" s="79"/>
      <c r="CR34" s="79"/>
      <c r="CS34" s="80"/>
      <c r="CT34" s="78"/>
      <c r="CU34" s="77"/>
      <c r="CV34" s="79"/>
      <c r="CW34" s="79"/>
      <c r="CX34" s="80"/>
      <c r="CY34" s="78" t="s">
        <v>96</v>
      </c>
      <c r="CZ34" s="77" t="s">
        <v>329</v>
      </c>
      <c r="DA34" s="79">
        <v>136.5</v>
      </c>
      <c r="DB34" s="79">
        <v>500</v>
      </c>
      <c r="DC34" s="80"/>
      <c r="DD34" s="80"/>
      <c r="DE34" s="77"/>
      <c r="DF34" s="79"/>
      <c r="DG34" s="79"/>
      <c r="DH34" s="80"/>
      <c r="DI34" s="80"/>
      <c r="DJ34" s="77"/>
      <c r="DK34" s="79"/>
      <c r="DL34" s="79"/>
      <c r="DM34" s="80"/>
      <c r="DN34" s="80"/>
      <c r="DO34" s="77"/>
      <c r="DP34" s="79"/>
      <c r="DQ34" s="79"/>
      <c r="DR34" s="80"/>
      <c r="DS34" s="80"/>
      <c r="DT34" s="77"/>
      <c r="DU34" s="79"/>
      <c r="DV34" s="79"/>
      <c r="DW34" s="80"/>
      <c r="DX34" s="80"/>
      <c r="DY34" s="77"/>
      <c r="DZ34" s="79"/>
      <c r="EA34" s="79"/>
      <c r="EB34" s="80"/>
      <c r="EC34" s="80"/>
      <c r="ED34" s="77"/>
      <c r="EE34" s="79"/>
      <c r="EF34" s="75"/>
      <c r="EG34" s="80"/>
      <c r="EH34" s="80"/>
      <c r="EI34" s="78"/>
      <c r="EJ34" s="79"/>
      <c r="EK34" s="75"/>
      <c r="EL34" s="80"/>
      <c r="EM34" s="80"/>
      <c r="EN34" s="78"/>
      <c r="EO34" s="79"/>
      <c r="EP34" s="75"/>
      <c r="EQ34" s="80"/>
      <c r="ER34" s="80"/>
      <c r="ES34" s="77"/>
      <c r="ET34" s="79"/>
      <c r="EU34" s="75"/>
      <c r="EV34" s="80"/>
      <c r="EW34" s="328">
        <f t="shared" si="21"/>
        <v>816.51800000000003</v>
      </c>
      <c r="EX34" s="328">
        <f t="shared" si="22"/>
        <v>1300</v>
      </c>
    </row>
    <row r="35" spans="1:154" ht="21">
      <c r="A35" s="226"/>
      <c r="B35" s="226"/>
      <c r="C35" s="80"/>
      <c r="D35" s="77"/>
      <c r="E35" s="74"/>
      <c r="F35" s="74"/>
      <c r="G35" s="80"/>
      <c r="H35" s="78"/>
      <c r="I35" s="108"/>
      <c r="J35" s="74"/>
      <c r="K35" s="74"/>
      <c r="L35" s="80"/>
      <c r="M35" s="80"/>
      <c r="N35" s="162"/>
      <c r="O35" s="74"/>
      <c r="P35" s="74"/>
      <c r="Q35" s="80"/>
      <c r="R35" s="80"/>
      <c r="S35" s="77"/>
      <c r="T35" s="79"/>
      <c r="U35" s="79"/>
      <c r="V35" s="80"/>
      <c r="W35" s="80"/>
      <c r="X35" s="77"/>
      <c r="Y35" s="79"/>
      <c r="Z35" s="79"/>
      <c r="AA35" s="80"/>
      <c r="AB35" s="80"/>
      <c r="AC35" s="77"/>
      <c r="AD35" s="74"/>
      <c r="AE35" s="74"/>
      <c r="AF35" s="80"/>
      <c r="AG35" s="80"/>
      <c r="AH35" s="77"/>
      <c r="AI35" s="79"/>
      <c r="AJ35" s="79"/>
      <c r="AK35" s="80"/>
      <c r="AL35" s="80"/>
      <c r="AM35" s="77"/>
      <c r="AN35" s="79"/>
      <c r="AO35" s="79"/>
      <c r="AP35" s="80"/>
      <c r="AQ35" s="78"/>
      <c r="AR35" s="77"/>
      <c r="AS35" s="79"/>
      <c r="AT35" s="79"/>
      <c r="AU35" s="80"/>
      <c r="AV35" s="78"/>
      <c r="AW35" s="77"/>
      <c r="AX35" s="79"/>
      <c r="AY35" s="79"/>
      <c r="AZ35" s="80"/>
      <c r="BA35" s="78"/>
      <c r="BB35" s="77"/>
      <c r="BC35" s="79"/>
      <c r="BD35" s="79"/>
      <c r="BE35" s="80"/>
      <c r="BF35" s="80"/>
      <c r="BG35" s="162"/>
      <c r="BH35" s="79"/>
      <c r="BI35" s="79"/>
      <c r="BJ35" s="80"/>
      <c r="BK35" s="80"/>
      <c r="BL35" s="77"/>
      <c r="BM35" s="79"/>
      <c r="BN35" s="79"/>
      <c r="BO35" s="80"/>
      <c r="BP35" s="80"/>
      <c r="BQ35" s="77"/>
      <c r="BR35" s="79"/>
      <c r="BS35" s="79"/>
      <c r="BT35" s="80"/>
      <c r="BU35" s="78" t="s">
        <v>96</v>
      </c>
      <c r="BV35" s="77" t="s">
        <v>353</v>
      </c>
      <c r="BW35" s="79">
        <v>117.53</v>
      </c>
      <c r="BX35" s="79">
        <v>500</v>
      </c>
      <c r="BY35" s="80"/>
      <c r="BZ35" s="80"/>
      <c r="CA35" s="77"/>
      <c r="CB35" s="79"/>
      <c r="CC35" s="79"/>
      <c r="CD35" s="80"/>
      <c r="CE35" s="80"/>
      <c r="CF35" s="77"/>
      <c r="CG35" s="79"/>
      <c r="CH35" s="79"/>
      <c r="CI35" s="80"/>
      <c r="CJ35" s="80"/>
      <c r="CK35" s="77"/>
      <c r="CL35" s="79"/>
      <c r="CM35" s="79"/>
      <c r="CN35" s="80"/>
      <c r="CO35" s="80"/>
      <c r="CP35" s="77"/>
      <c r="CQ35" s="79"/>
      <c r="CR35" s="79"/>
      <c r="CS35" s="80"/>
      <c r="CT35" s="78"/>
      <c r="CU35" s="77"/>
      <c r="CV35" s="79"/>
      <c r="CW35" s="79"/>
      <c r="CX35" s="80"/>
      <c r="CY35" s="80"/>
      <c r="CZ35" s="77"/>
      <c r="DA35" s="79"/>
      <c r="DB35" s="79"/>
      <c r="DC35" s="80"/>
      <c r="DD35" s="80"/>
      <c r="DE35" s="77"/>
      <c r="DF35" s="79"/>
      <c r="DG35" s="79"/>
      <c r="DH35" s="80"/>
      <c r="DI35" s="80"/>
      <c r="DJ35" s="77"/>
      <c r="DK35" s="79"/>
      <c r="DL35" s="79"/>
      <c r="DM35" s="80"/>
      <c r="DN35" s="80"/>
      <c r="DO35" s="77"/>
      <c r="DP35" s="79"/>
      <c r="DQ35" s="79"/>
      <c r="DR35" s="80"/>
      <c r="DS35" s="80"/>
      <c r="DT35" s="77"/>
      <c r="DU35" s="79"/>
      <c r="DV35" s="79"/>
      <c r="DW35" s="80"/>
      <c r="DX35" s="80"/>
      <c r="DY35" s="77"/>
      <c r="DZ35" s="79"/>
      <c r="EA35" s="79"/>
      <c r="EB35" s="80"/>
      <c r="EC35" s="80"/>
      <c r="ED35" s="77"/>
      <c r="EE35" s="79"/>
      <c r="EF35" s="75"/>
      <c r="EG35" s="80"/>
      <c r="EH35" s="80"/>
      <c r="EI35" s="78"/>
      <c r="EJ35" s="79"/>
      <c r="EK35" s="75"/>
      <c r="EL35" s="80"/>
      <c r="EM35" s="80"/>
      <c r="EN35" s="78"/>
      <c r="EO35" s="79"/>
      <c r="EP35" s="75"/>
      <c r="EQ35" s="80"/>
      <c r="ER35" s="80"/>
      <c r="ES35" s="77"/>
      <c r="ET35" s="79"/>
      <c r="EU35" s="75"/>
      <c r="EV35" s="80"/>
      <c r="EW35" s="328">
        <f t="shared" si="21"/>
        <v>117.53</v>
      </c>
      <c r="EX35" s="328">
        <f t="shared" si="22"/>
        <v>500</v>
      </c>
    </row>
    <row r="36" spans="1:154" ht="21">
      <c r="A36" s="226"/>
      <c r="B36" s="226"/>
      <c r="C36" s="78"/>
      <c r="D36" s="85"/>
      <c r="E36" s="74">
        <v>0</v>
      </c>
      <c r="F36" s="74">
        <v>0</v>
      </c>
      <c r="G36" s="80"/>
      <c r="H36" s="78"/>
      <c r="I36" s="108"/>
      <c r="J36" s="74">
        <v>0</v>
      </c>
      <c r="K36" s="74">
        <v>0</v>
      </c>
      <c r="L36" s="80"/>
      <c r="M36" s="78"/>
      <c r="N36" s="162"/>
      <c r="O36" s="74">
        <v>0</v>
      </c>
      <c r="P36" s="74">
        <v>0</v>
      </c>
      <c r="Q36" s="80"/>
      <c r="R36" s="78"/>
      <c r="S36" s="85"/>
      <c r="T36" s="79">
        <v>0</v>
      </c>
      <c r="U36" s="79">
        <v>0</v>
      </c>
      <c r="V36" s="80"/>
      <c r="W36" s="78"/>
      <c r="X36" s="85"/>
      <c r="Y36" s="79">
        <v>0</v>
      </c>
      <c r="Z36" s="79">
        <v>0</v>
      </c>
      <c r="AA36" s="80"/>
      <c r="AB36" s="78"/>
      <c r="AC36" s="85"/>
      <c r="AD36" s="74"/>
      <c r="AE36" s="74"/>
      <c r="AF36" s="80"/>
      <c r="AG36" s="78"/>
      <c r="AH36" s="85"/>
      <c r="AI36" s="79"/>
      <c r="AJ36" s="79"/>
      <c r="AK36" s="80"/>
      <c r="AL36" s="78"/>
      <c r="AM36" s="85"/>
      <c r="AN36" s="79"/>
      <c r="AO36" s="79"/>
      <c r="AP36" s="80"/>
      <c r="AQ36" s="78"/>
      <c r="AR36" s="85"/>
      <c r="AS36" s="79"/>
      <c r="AT36" s="79"/>
      <c r="AU36" s="80"/>
      <c r="AV36" s="78"/>
      <c r="AW36" s="85"/>
      <c r="AX36" s="79"/>
      <c r="AY36" s="79"/>
      <c r="AZ36" s="80"/>
      <c r="BA36" s="78"/>
      <c r="BB36" s="77"/>
      <c r="BC36" s="79"/>
      <c r="BD36" s="79"/>
      <c r="BE36" s="80"/>
      <c r="BF36" s="78"/>
      <c r="BG36" s="162"/>
      <c r="BH36" s="79"/>
      <c r="BI36" s="79"/>
      <c r="BJ36" s="80"/>
      <c r="BK36" s="78"/>
      <c r="BL36" s="85"/>
      <c r="BM36" s="79"/>
      <c r="BN36" s="79"/>
      <c r="BO36" s="80"/>
      <c r="BP36" s="78"/>
      <c r="BQ36" s="85"/>
      <c r="BR36" s="79"/>
      <c r="BS36" s="79"/>
      <c r="BT36" s="80"/>
      <c r="BU36" s="78" t="s">
        <v>96</v>
      </c>
      <c r="BV36" s="85" t="s">
        <v>354</v>
      </c>
      <c r="BW36" s="79">
        <v>232.51</v>
      </c>
      <c r="BX36" s="79">
        <v>900</v>
      </c>
      <c r="BY36" s="80"/>
      <c r="BZ36" s="78"/>
      <c r="CA36" s="85"/>
      <c r="CB36" s="79"/>
      <c r="CC36" s="79"/>
      <c r="CD36" s="80"/>
      <c r="CE36" s="78"/>
      <c r="CF36" s="85"/>
      <c r="CG36" s="79"/>
      <c r="CH36" s="79"/>
      <c r="CI36" s="80"/>
      <c r="CJ36" s="78"/>
      <c r="CK36" s="85"/>
      <c r="CL36" s="79"/>
      <c r="CM36" s="79"/>
      <c r="CN36" s="80"/>
      <c r="CO36" s="78"/>
      <c r="CP36" s="85"/>
      <c r="CQ36" s="79"/>
      <c r="CR36" s="79"/>
      <c r="CS36" s="80"/>
      <c r="CT36" s="78"/>
      <c r="CU36" s="77"/>
      <c r="CV36" s="79"/>
      <c r="CW36" s="79"/>
      <c r="CX36" s="80"/>
      <c r="CY36" s="78"/>
      <c r="CZ36" s="85"/>
      <c r="DA36" s="79"/>
      <c r="DB36" s="79"/>
      <c r="DC36" s="80"/>
      <c r="DD36" s="78"/>
      <c r="DE36" s="85"/>
      <c r="DF36" s="79"/>
      <c r="DG36" s="79"/>
      <c r="DH36" s="80"/>
      <c r="DI36" s="78"/>
      <c r="DJ36" s="85"/>
      <c r="DK36" s="79"/>
      <c r="DL36" s="79"/>
      <c r="DM36" s="80"/>
      <c r="DN36" s="78"/>
      <c r="DO36" s="85"/>
      <c r="DP36" s="79"/>
      <c r="DQ36" s="79"/>
      <c r="DR36" s="80"/>
      <c r="DS36" s="78"/>
      <c r="DT36" s="85"/>
      <c r="DU36" s="79"/>
      <c r="DV36" s="79"/>
      <c r="DW36" s="80"/>
      <c r="DX36" s="78"/>
      <c r="DY36" s="85"/>
      <c r="DZ36" s="79"/>
      <c r="EA36" s="79"/>
      <c r="EB36" s="80"/>
      <c r="EC36" s="78"/>
      <c r="ED36" s="85"/>
      <c r="EE36" s="79"/>
      <c r="EF36" s="75"/>
      <c r="EG36" s="80"/>
      <c r="EH36" s="78"/>
      <c r="EI36" s="80"/>
      <c r="EJ36" s="79"/>
      <c r="EK36" s="75"/>
      <c r="EL36" s="80"/>
      <c r="EM36" s="78"/>
      <c r="EN36" s="80"/>
      <c r="EO36" s="79"/>
      <c r="EP36" s="75"/>
      <c r="EQ36" s="80"/>
      <c r="ER36" s="78"/>
      <c r="ES36" s="85"/>
      <c r="ET36" s="79"/>
      <c r="EU36" s="75"/>
      <c r="EV36" s="80"/>
      <c r="EW36" s="328">
        <f t="shared" si="21"/>
        <v>232.51</v>
      </c>
      <c r="EX36" s="328">
        <f t="shared" si="22"/>
        <v>900</v>
      </c>
    </row>
    <row r="37" spans="1:154" ht="21.75" thickBot="1">
      <c r="A37" s="261"/>
      <c r="B37" s="262" t="s">
        <v>43</v>
      </c>
      <c r="C37" s="84"/>
      <c r="D37" s="106"/>
      <c r="E37" s="81">
        <v>578.02</v>
      </c>
      <c r="F37" s="81">
        <f>SUM(F30:F36)</f>
        <v>2100</v>
      </c>
      <c r="G37" s="84"/>
      <c r="H37" s="84"/>
      <c r="I37" s="199"/>
      <c r="J37" s="81">
        <f>SUM(J30:J36)</f>
        <v>603.37</v>
      </c>
      <c r="K37" s="81">
        <f>SUM(K30:K36)</f>
        <v>2400</v>
      </c>
      <c r="L37" s="84"/>
      <c r="M37" s="84"/>
      <c r="N37" s="33"/>
      <c r="O37" s="81">
        <f>SUM(O30:O36)</f>
        <v>1168.47</v>
      </c>
      <c r="P37" s="81">
        <f>SUM(P30:P36)</f>
        <v>3000</v>
      </c>
      <c r="Q37" s="84"/>
      <c r="R37" s="84"/>
      <c r="S37" s="106"/>
      <c r="T37" s="81">
        <f>SUM(T30:T35)</f>
        <v>581.95000000000005</v>
      </c>
      <c r="U37" s="81">
        <f>SUM(U30:U35)</f>
        <v>2500</v>
      </c>
      <c r="V37" s="84"/>
      <c r="W37" s="84"/>
      <c r="X37" s="106"/>
      <c r="Y37" s="81">
        <f>SUM(Y30:Y36)</f>
        <v>659.59900000000005</v>
      </c>
      <c r="Z37" s="81">
        <f>SUM(Z30:Z36)</f>
        <v>2950</v>
      </c>
      <c r="AA37" s="84"/>
      <c r="AB37" s="84"/>
      <c r="AC37" s="106"/>
      <c r="AD37" s="81">
        <f>SUM(AD30:AD36)</f>
        <v>500.22400000000005</v>
      </c>
      <c r="AE37" s="81">
        <f>SUM(AE30:AE36)</f>
        <v>1400</v>
      </c>
      <c r="AF37" s="84"/>
      <c r="AG37" s="84"/>
      <c r="AH37" s="106"/>
      <c r="AI37" s="81">
        <f>SUM(AI30:AI31)</f>
        <v>493.12</v>
      </c>
      <c r="AJ37" s="81">
        <f>SUM(AJ30:AJ31)</f>
        <v>1900</v>
      </c>
      <c r="AK37" s="84"/>
      <c r="AL37" s="84"/>
      <c r="AM37" s="106"/>
      <c r="AN37" s="81">
        <v>824.93000000000006</v>
      </c>
      <c r="AO37" s="81">
        <v>2300</v>
      </c>
      <c r="AP37" s="84"/>
      <c r="AQ37" s="84"/>
      <c r="AR37" s="106"/>
      <c r="AS37" s="81">
        <v>874.25600000000009</v>
      </c>
      <c r="AT37" s="81">
        <v>1900</v>
      </c>
      <c r="AU37" s="84"/>
      <c r="AV37" s="84"/>
      <c r="AW37" s="106"/>
      <c r="AX37" s="81">
        <v>1242.731</v>
      </c>
      <c r="AY37" s="81">
        <v>2100</v>
      </c>
      <c r="AZ37" s="84"/>
      <c r="BA37" s="84"/>
      <c r="BB37" s="106"/>
      <c r="BC37" s="81">
        <v>1052.297</v>
      </c>
      <c r="BD37" s="81">
        <v>3200</v>
      </c>
      <c r="BE37" s="84"/>
      <c r="BF37" s="84"/>
      <c r="BG37" s="33"/>
      <c r="BH37" s="81">
        <v>1140.942</v>
      </c>
      <c r="BI37" s="81">
        <v>2500</v>
      </c>
      <c r="BJ37" s="84"/>
      <c r="BK37" s="84"/>
      <c r="BL37" s="106"/>
      <c r="BM37" s="81">
        <v>1124.548</v>
      </c>
      <c r="BN37" s="81">
        <v>1800</v>
      </c>
      <c r="BO37" s="84"/>
      <c r="BP37" s="84"/>
      <c r="BQ37" s="106"/>
      <c r="BR37" s="81">
        <v>1885.6019999999999</v>
      </c>
      <c r="BS37" s="81">
        <f>SUM(BS30:BS36)</f>
        <v>3000</v>
      </c>
      <c r="BT37" s="84"/>
      <c r="BU37" s="84"/>
      <c r="BV37" s="106"/>
      <c r="BW37" s="81">
        <f>SUM(BW30:BW36)</f>
        <v>1952.0549999999998</v>
      </c>
      <c r="BX37" s="81">
        <f>SUM(BX30:BX36)</f>
        <v>3200</v>
      </c>
      <c r="BY37" s="84"/>
      <c r="BZ37" s="84"/>
      <c r="CA37" s="106"/>
      <c r="CB37" s="81">
        <f>SUM(CB30:CB34)</f>
        <v>1414.837</v>
      </c>
      <c r="CC37" s="81">
        <f>SUM(CC30:CC34)</f>
        <v>3000</v>
      </c>
      <c r="CD37" s="84"/>
      <c r="CE37" s="84"/>
      <c r="CF37" s="106"/>
      <c r="CG37" s="81">
        <f>SUM(CG30:CG36)</f>
        <v>1276.924</v>
      </c>
      <c r="CH37" s="81">
        <f>SUM(CH30:CH36)</f>
        <v>3400</v>
      </c>
      <c r="CI37" s="84"/>
      <c r="CJ37" s="84"/>
      <c r="CK37" s="106"/>
      <c r="CL37" s="81">
        <f>SUM(CL30:CL36)</f>
        <v>675.11900000000003</v>
      </c>
      <c r="CM37" s="81">
        <f>SUM(CM30:CM36)</f>
        <v>1400</v>
      </c>
      <c r="CN37" s="84"/>
      <c r="CO37" s="84"/>
      <c r="CP37" s="106"/>
      <c r="CQ37" s="81">
        <f>SUM(CQ30:CQ34)</f>
        <v>626.452</v>
      </c>
      <c r="CR37" s="81">
        <f>SUM(CR30:CR34)</f>
        <v>2900</v>
      </c>
      <c r="CS37" s="84"/>
      <c r="CT37" s="84"/>
      <c r="CU37" s="106"/>
      <c r="CV37" s="81">
        <f>SUM(CV30:CV34)</f>
        <v>841.17099999999994</v>
      </c>
      <c r="CW37" s="81">
        <f>SUM(CW30:CW34)</f>
        <v>1550</v>
      </c>
      <c r="CX37" s="84"/>
      <c r="CY37" s="84"/>
      <c r="CZ37" s="106"/>
      <c r="DA37" s="81">
        <f>SUM(DA30:DA36)</f>
        <v>1523.4169999999999</v>
      </c>
      <c r="DB37" s="81">
        <f>SUM(DB30:DB36)</f>
        <v>2650</v>
      </c>
      <c r="DC37" s="84"/>
      <c r="DD37" s="84"/>
      <c r="DE37" s="106"/>
      <c r="DF37" s="81">
        <f>SUM(DF30:DF36)</f>
        <v>1055.3739999999998</v>
      </c>
      <c r="DG37" s="81">
        <f>SUM(DG30:DG36)</f>
        <v>2050</v>
      </c>
      <c r="DH37" s="84"/>
      <c r="DI37" s="84"/>
      <c r="DJ37" s="106"/>
      <c r="DK37" s="81">
        <f>SUM(DK30:DK36)</f>
        <v>943.18399999999997</v>
      </c>
      <c r="DL37" s="81">
        <f>SUM(DL30:DL36)</f>
        <v>1750</v>
      </c>
      <c r="DM37" s="84"/>
      <c r="DN37" s="84"/>
      <c r="DO37" s="106"/>
      <c r="DP37" s="81">
        <f>SUM(DP30:DP36)</f>
        <v>6582.27</v>
      </c>
      <c r="DQ37" s="81">
        <f>SUM(DQ30:DQ36)</f>
        <v>4600</v>
      </c>
      <c r="DR37" s="84"/>
      <c r="DS37" s="84"/>
      <c r="DT37" s="106"/>
      <c r="DU37" s="81">
        <f>SUM(DU30:DU36)</f>
        <v>621.37</v>
      </c>
      <c r="DV37" s="81">
        <f>SUM(DV30:DV36)</f>
        <v>3100</v>
      </c>
      <c r="DW37" s="84"/>
      <c r="DX37" s="84"/>
      <c r="DY37" s="106"/>
      <c r="DZ37" s="81">
        <f>SUM(DZ30:DZ36)</f>
        <v>1009</v>
      </c>
      <c r="EA37" s="81">
        <f>SUM(EA30:EA36)</f>
        <v>4100</v>
      </c>
      <c r="EB37" s="84"/>
      <c r="EC37" s="84"/>
      <c r="ED37" s="106"/>
      <c r="EE37" s="81">
        <f>SUM(EE30:EE33)</f>
        <v>697.25900000000001</v>
      </c>
      <c r="EF37" s="81">
        <f>SUM(EF30:EF33)</f>
        <v>3400</v>
      </c>
      <c r="EG37" s="84"/>
      <c r="EH37" s="84"/>
      <c r="EI37" s="84"/>
      <c r="EJ37" s="81">
        <f>SUM(EJ30:EJ36)</f>
        <v>681.81999999999994</v>
      </c>
      <c r="EK37" s="81">
        <f>SUM(EK30:EK36)</f>
        <v>3100</v>
      </c>
      <c r="EL37" s="84"/>
      <c r="EM37" s="84"/>
      <c r="EN37" s="84"/>
      <c r="EO37" s="81">
        <f>SUM(EO30:EO36)</f>
        <v>885.12000000000012</v>
      </c>
      <c r="EP37" s="81">
        <f>SUM(EP30:EP36)</f>
        <v>1400</v>
      </c>
      <c r="EQ37" s="84"/>
      <c r="ER37" s="84"/>
      <c r="ES37" s="106"/>
      <c r="ET37" s="81">
        <f>SUM(ET30:ET36)</f>
        <v>657.98</v>
      </c>
      <c r="EU37" s="81">
        <f>SUM(EU30:EU36)</f>
        <v>1800</v>
      </c>
      <c r="EV37" s="84"/>
      <c r="EW37" s="328">
        <f t="shared" si="21"/>
        <v>34173.411000000007</v>
      </c>
      <c r="EX37" s="328">
        <f t="shared" si="22"/>
        <v>76450</v>
      </c>
    </row>
    <row r="38" spans="1:154" s="111" customFormat="1" ht="21">
      <c r="A38" s="264">
        <v>4</v>
      </c>
      <c r="B38" s="265" t="s">
        <v>366</v>
      </c>
      <c r="C38" s="78" t="s">
        <v>38</v>
      </c>
      <c r="D38" s="77" t="s">
        <v>113</v>
      </c>
      <c r="E38" s="93">
        <v>336</v>
      </c>
      <c r="F38" s="74">
        <v>170</v>
      </c>
      <c r="G38" s="185"/>
      <c r="H38" s="78" t="s">
        <v>39</v>
      </c>
      <c r="I38" s="187">
        <v>2527</v>
      </c>
      <c r="J38" s="93">
        <v>653</v>
      </c>
      <c r="K38" s="93">
        <v>600</v>
      </c>
      <c r="L38" s="185"/>
      <c r="M38" s="78" t="s">
        <v>39</v>
      </c>
      <c r="N38" s="186">
        <v>2525</v>
      </c>
      <c r="O38" s="93">
        <v>989</v>
      </c>
      <c r="P38" s="93">
        <v>980</v>
      </c>
      <c r="Q38" s="185"/>
      <c r="R38" s="95" t="s">
        <v>39</v>
      </c>
      <c r="S38" s="187">
        <v>2528</v>
      </c>
      <c r="T38" s="93">
        <v>262</v>
      </c>
      <c r="U38" s="93">
        <v>250</v>
      </c>
      <c r="V38" s="185"/>
      <c r="W38" s="95" t="s">
        <v>38</v>
      </c>
      <c r="X38" s="187" t="s">
        <v>381</v>
      </c>
      <c r="Y38" s="93">
        <v>256</v>
      </c>
      <c r="Z38" s="93">
        <v>200</v>
      </c>
      <c r="AA38" s="98"/>
      <c r="AB38" s="95" t="s">
        <v>38</v>
      </c>
      <c r="AC38" s="187" t="s">
        <v>106</v>
      </c>
      <c r="AD38" s="93">
        <v>440</v>
      </c>
      <c r="AE38" s="93">
        <v>300</v>
      </c>
      <c r="AF38" s="185"/>
      <c r="AG38" s="95" t="s">
        <v>38</v>
      </c>
      <c r="AH38" s="187" t="s">
        <v>367</v>
      </c>
      <c r="AI38" s="93">
        <v>588</v>
      </c>
      <c r="AJ38" s="93">
        <v>500</v>
      </c>
      <c r="AK38" s="185"/>
      <c r="AL38" s="95" t="s">
        <v>38</v>
      </c>
      <c r="AM38" s="187" t="s">
        <v>368</v>
      </c>
      <c r="AN38" s="93">
        <v>110</v>
      </c>
      <c r="AO38" s="93">
        <v>100</v>
      </c>
      <c r="AP38" s="185"/>
      <c r="AQ38" s="80" t="s">
        <v>38</v>
      </c>
      <c r="AR38" s="187" t="s">
        <v>104</v>
      </c>
      <c r="AS38" s="93">
        <v>187</v>
      </c>
      <c r="AT38" s="93">
        <v>180</v>
      </c>
      <c r="AU38" s="185"/>
      <c r="AV38" s="80" t="s">
        <v>38</v>
      </c>
      <c r="AW38" s="187" t="s">
        <v>369</v>
      </c>
      <c r="AX38" s="93">
        <v>346</v>
      </c>
      <c r="AY38" s="93">
        <v>300</v>
      </c>
      <c r="AZ38" s="185"/>
      <c r="BA38" s="80" t="s">
        <v>38</v>
      </c>
      <c r="BB38" s="187" t="s">
        <v>370</v>
      </c>
      <c r="BC38" s="93">
        <v>260</v>
      </c>
      <c r="BD38" s="93">
        <v>260</v>
      </c>
      <c r="BE38" s="185"/>
      <c r="BF38" s="80" t="s">
        <v>38</v>
      </c>
      <c r="BG38" s="186" t="s">
        <v>371</v>
      </c>
      <c r="BH38" s="93">
        <v>59</v>
      </c>
      <c r="BI38" s="93">
        <v>50</v>
      </c>
      <c r="BJ38" s="185"/>
      <c r="BK38" s="78" t="s">
        <v>38</v>
      </c>
      <c r="BL38" s="187" t="s">
        <v>372</v>
      </c>
      <c r="BM38" s="93">
        <v>640</v>
      </c>
      <c r="BN38" s="93">
        <v>600</v>
      </c>
      <c r="BO38" s="185"/>
      <c r="BP38" s="78" t="s">
        <v>38</v>
      </c>
      <c r="BQ38" s="187" t="s">
        <v>388</v>
      </c>
      <c r="BR38" s="93">
        <v>136</v>
      </c>
      <c r="BS38" s="93">
        <v>100</v>
      </c>
      <c r="BT38" s="185"/>
      <c r="BU38" s="78" t="s">
        <v>38</v>
      </c>
      <c r="BV38" s="187" t="s">
        <v>317</v>
      </c>
      <c r="BW38" s="93">
        <v>197</v>
      </c>
      <c r="BX38" s="93">
        <v>200</v>
      </c>
      <c r="BY38" s="185"/>
      <c r="BZ38" s="80" t="s">
        <v>38</v>
      </c>
      <c r="CA38" s="187" t="s">
        <v>305</v>
      </c>
      <c r="CB38" s="93">
        <v>311</v>
      </c>
      <c r="CC38" s="93">
        <v>300</v>
      </c>
      <c r="CD38" s="185"/>
      <c r="CE38" s="80" t="s">
        <v>38</v>
      </c>
      <c r="CF38" s="187"/>
      <c r="CG38" s="93"/>
      <c r="CH38" s="93"/>
      <c r="CI38" s="185"/>
      <c r="CJ38" s="80" t="s">
        <v>38</v>
      </c>
      <c r="CK38" s="187" t="s">
        <v>88</v>
      </c>
      <c r="CL38" s="93">
        <v>272</v>
      </c>
      <c r="CM38" s="93">
        <v>200</v>
      </c>
      <c r="CN38" s="185"/>
      <c r="CO38" s="80" t="s">
        <v>38</v>
      </c>
      <c r="CP38" s="187" t="s">
        <v>59</v>
      </c>
      <c r="CQ38" s="93">
        <v>372</v>
      </c>
      <c r="CR38" s="93">
        <v>400</v>
      </c>
      <c r="CS38" s="185"/>
      <c r="CT38" s="80" t="s">
        <v>38</v>
      </c>
      <c r="CU38" s="187" t="s">
        <v>373</v>
      </c>
      <c r="CV38" s="93">
        <v>293</v>
      </c>
      <c r="CW38" s="93">
        <v>300</v>
      </c>
      <c r="CX38" s="185"/>
      <c r="CY38" s="78" t="s">
        <v>39</v>
      </c>
      <c r="CZ38" s="187" t="s">
        <v>374</v>
      </c>
      <c r="DA38" s="93">
        <v>375</v>
      </c>
      <c r="DB38" s="93">
        <v>400</v>
      </c>
      <c r="DC38" s="78"/>
      <c r="DD38" s="78" t="s">
        <v>38</v>
      </c>
      <c r="DE38" s="187" t="s">
        <v>63</v>
      </c>
      <c r="DF38" s="87">
        <v>417</v>
      </c>
      <c r="DG38" s="93">
        <v>400</v>
      </c>
      <c r="DH38" s="185"/>
      <c r="DI38" s="80" t="s">
        <v>562</v>
      </c>
      <c r="DJ38" s="77" t="s">
        <v>386</v>
      </c>
      <c r="DK38" s="74">
        <v>375</v>
      </c>
      <c r="DL38" s="74">
        <v>300</v>
      </c>
      <c r="DM38" s="185"/>
      <c r="DN38" s="78" t="s">
        <v>38</v>
      </c>
      <c r="DO38" s="187" t="s">
        <v>375</v>
      </c>
      <c r="DP38" s="93">
        <v>614</v>
      </c>
      <c r="DQ38" s="93">
        <v>600</v>
      </c>
      <c r="DR38" s="185"/>
      <c r="DS38" s="78" t="s">
        <v>38</v>
      </c>
      <c r="DT38" s="187" t="s">
        <v>376</v>
      </c>
      <c r="DU38" s="93">
        <v>262</v>
      </c>
      <c r="DV38" s="93">
        <v>250</v>
      </c>
      <c r="DW38" s="185"/>
      <c r="DX38" s="78" t="s">
        <v>38</v>
      </c>
      <c r="DY38" s="187" t="s">
        <v>377</v>
      </c>
      <c r="DZ38" s="93">
        <v>325</v>
      </c>
      <c r="EA38" s="93">
        <v>300</v>
      </c>
      <c r="EB38" s="185"/>
      <c r="EC38" s="78" t="s">
        <v>38</v>
      </c>
      <c r="ED38" s="187" t="s">
        <v>378</v>
      </c>
      <c r="EE38" s="186">
        <v>300</v>
      </c>
      <c r="EF38" s="186">
        <v>300</v>
      </c>
      <c r="EG38" s="185"/>
      <c r="EH38" s="78" t="s">
        <v>38</v>
      </c>
      <c r="EI38" s="185" t="s">
        <v>379</v>
      </c>
      <c r="EJ38" s="186">
        <v>402</v>
      </c>
      <c r="EK38" s="186">
        <v>400</v>
      </c>
      <c r="EL38" s="185"/>
      <c r="EM38" s="78" t="s">
        <v>38</v>
      </c>
      <c r="EN38" s="185" t="s">
        <v>380</v>
      </c>
      <c r="EO38" s="186">
        <v>262</v>
      </c>
      <c r="EP38" s="186">
        <v>250</v>
      </c>
      <c r="EQ38" s="185"/>
      <c r="ER38" s="80" t="s">
        <v>39</v>
      </c>
      <c r="ES38" s="187" t="s">
        <v>376</v>
      </c>
      <c r="ET38" s="186">
        <v>262</v>
      </c>
      <c r="EU38" s="186">
        <v>250</v>
      </c>
      <c r="EV38" s="98"/>
      <c r="EW38" s="328">
        <f t="shared" si="21"/>
        <v>10301</v>
      </c>
      <c r="EX38" s="328">
        <f t="shared" si="22"/>
        <v>9440</v>
      </c>
    </row>
    <row r="39" spans="1:154" s="111" customFormat="1" ht="21">
      <c r="A39" s="259"/>
      <c r="B39" s="260"/>
      <c r="C39" s="78" t="s">
        <v>39</v>
      </c>
      <c r="D39" s="187">
        <v>2524</v>
      </c>
      <c r="E39" s="92">
        <v>417</v>
      </c>
      <c r="F39" s="92">
        <v>400</v>
      </c>
      <c r="G39" s="80"/>
      <c r="H39" s="78" t="s">
        <v>39</v>
      </c>
      <c r="I39" s="108">
        <v>2526</v>
      </c>
      <c r="J39" s="74">
        <v>951</v>
      </c>
      <c r="K39" s="74">
        <v>900</v>
      </c>
      <c r="L39" s="80"/>
      <c r="M39" s="95" t="s">
        <v>96</v>
      </c>
      <c r="N39" s="162">
        <v>2524</v>
      </c>
      <c r="O39" s="74">
        <v>293</v>
      </c>
      <c r="P39" s="74">
        <v>1500</v>
      </c>
      <c r="Q39" s="80"/>
      <c r="R39" s="95" t="s">
        <v>96</v>
      </c>
      <c r="S39" s="77">
        <v>2524</v>
      </c>
      <c r="T39" s="79">
        <v>384</v>
      </c>
      <c r="U39" s="79">
        <v>2000</v>
      </c>
      <c r="V39" s="80"/>
      <c r="W39" s="95" t="s">
        <v>96</v>
      </c>
      <c r="X39" s="77">
        <v>2524</v>
      </c>
      <c r="Y39" s="79">
        <v>417</v>
      </c>
      <c r="Z39" s="79">
        <v>2000</v>
      </c>
      <c r="AA39" s="80"/>
      <c r="AB39" s="80" t="s">
        <v>96</v>
      </c>
      <c r="AC39" s="77">
        <v>2525</v>
      </c>
      <c r="AD39" s="74">
        <v>375</v>
      </c>
      <c r="AE39" s="74">
        <v>1500</v>
      </c>
      <c r="AF39" s="80"/>
      <c r="AG39" s="95" t="s">
        <v>38</v>
      </c>
      <c r="AH39" s="77" t="s">
        <v>382</v>
      </c>
      <c r="AI39" s="79">
        <v>361</v>
      </c>
      <c r="AJ39" s="79">
        <v>300</v>
      </c>
      <c r="AK39" s="80"/>
      <c r="AL39" s="95" t="s">
        <v>38</v>
      </c>
      <c r="AM39" s="77" t="s">
        <v>111</v>
      </c>
      <c r="AN39" s="79">
        <v>313</v>
      </c>
      <c r="AO39" s="79">
        <v>300</v>
      </c>
      <c r="AP39" s="80"/>
      <c r="AQ39" s="80" t="s">
        <v>39</v>
      </c>
      <c r="AR39" s="77" t="s">
        <v>113</v>
      </c>
      <c r="AS39" s="79">
        <v>336</v>
      </c>
      <c r="AT39" s="79">
        <v>300</v>
      </c>
      <c r="AU39" s="80"/>
      <c r="AV39" s="80" t="s">
        <v>96</v>
      </c>
      <c r="AW39" s="77">
        <v>2526</v>
      </c>
      <c r="AX39" s="79">
        <v>325</v>
      </c>
      <c r="AY39" s="79">
        <v>3000</v>
      </c>
      <c r="AZ39" s="80"/>
      <c r="BA39" s="78" t="s">
        <v>96</v>
      </c>
      <c r="BB39" s="77">
        <v>2526</v>
      </c>
      <c r="BC39" s="79">
        <v>300</v>
      </c>
      <c r="BD39" s="79">
        <v>2700</v>
      </c>
      <c r="BE39" s="80"/>
      <c r="BF39" s="78" t="s">
        <v>38</v>
      </c>
      <c r="BG39" s="162" t="s">
        <v>383</v>
      </c>
      <c r="BH39" s="79">
        <v>373</v>
      </c>
      <c r="BI39" s="79">
        <v>300</v>
      </c>
      <c r="BJ39" s="80"/>
      <c r="BK39" s="78" t="s">
        <v>39</v>
      </c>
      <c r="BL39" s="77" t="s">
        <v>368</v>
      </c>
      <c r="BM39" s="79">
        <v>110</v>
      </c>
      <c r="BN39" s="79">
        <v>100</v>
      </c>
      <c r="BO39" s="80"/>
      <c r="BP39" s="78" t="s">
        <v>38</v>
      </c>
      <c r="BQ39" s="77" t="s">
        <v>384</v>
      </c>
      <c r="BR39" s="79">
        <v>172</v>
      </c>
      <c r="BS39" s="79">
        <v>150</v>
      </c>
      <c r="BT39" s="80"/>
      <c r="BU39" s="78" t="s">
        <v>39</v>
      </c>
      <c r="BV39" s="77" t="s">
        <v>370</v>
      </c>
      <c r="BW39" s="79">
        <v>260</v>
      </c>
      <c r="BX39" s="79">
        <v>100</v>
      </c>
      <c r="BY39" s="80"/>
      <c r="BZ39" s="80" t="s">
        <v>39</v>
      </c>
      <c r="CA39" s="77" t="s">
        <v>372</v>
      </c>
      <c r="CB39" s="79">
        <v>640</v>
      </c>
      <c r="CC39" s="79">
        <v>700</v>
      </c>
      <c r="CD39" s="80"/>
      <c r="CE39" s="78" t="s">
        <v>96</v>
      </c>
      <c r="CF39" s="77" t="s">
        <v>381</v>
      </c>
      <c r="CG39" s="79">
        <v>254</v>
      </c>
      <c r="CH39" s="79">
        <v>750</v>
      </c>
      <c r="CI39" s="80"/>
      <c r="CJ39" s="80" t="s">
        <v>38</v>
      </c>
      <c r="CK39" s="77" t="s">
        <v>374</v>
      </c>
      <c r="CL39" s="79">
        <v>375</v>
      </c>
      <c r="CM39" s="79">
        <v>300</v>
      </c>
      <c r="CN39" s="80"/>
      <c r="CO39" s="80" t="s">
        <v>38</v>
      </c>
      <c r="CP39" s="77" t="s">
        <v>58</v>
      </c>
      <c r="CQ39" s="79">
        <v>311</v>
      </c>
      <c r="CR39" s="79">
        <v>300</v>
      </c>
      <c r="CS39" s="80"/>
      <c r="CT39" s="78" t="s">
        <v>38</v>
      </c>
      <c r="CU39" s="77" t="s">
        <v>385</v>
      </c>
      <c r="CV39" s="79">
        <v>277</v>
      </c>
      <c r="CW39" s="79">
        <v>250</v>
      </c>
      <c r="CX39" s="80"/>
      <c r="CY39" s="78" t="s">
        <v>96</v>
      </c>
      <c r="CZ39" s="77" t="s">
        <v>369</v>
      </c>
      <c r="DA39" s="79">
        <v>346</v>
      </c>
      <c r="DB39" s="79">
        <v>1600</v>
      </c>
      <c r="DC39" s="78"/>
      <c r="DD39" s="80" t="s">
        <v>38</v>
      </c>
      <c r="DE39" s="77" t="s">
        <v>62</v>
      </c>
      <c r="DF39" s="79">
        <v>384</v>
      </c>
      <c r="DG39" s="79">
        <v>380</v>
      </c>
      <c r="DH39" s="80"/>
      <c r="DI39" s="78" t="s">
        <v>39</v>
      </c>
      <c r="DJ39" s="187" t="s">
        <v>59</v>
      </c>
      <c r="DK39" s="93">
        <v>372</v>
      </c>
      <c r="DL39" s="93">
        <v>400</v>
      </c>
      <c r="DM39" s="80"/>
      <c r="DN39" s="80" t="s">
        <v>39</v>
      </c>
      <c r="DO39" s="77" t="s">
        <v>385</v>
      </c>
      <c r="DP39" s="79">
        <v>277</v>
      </c>
      <c r="DQ39" s="79">
        <v>300</v>
      </c>
      <c r="DR39" s="80"/>
      <c r="DS39" s="80" t="s">
        <v>39</v>
      </c>
      <c r="DT39" s="77" t="s">
        <v>373</v>
      </c>
      <c r="DU39" s="79">
        <v>293</v>
      </c>
      <c r="DV39" s="79">
        <v>300</v>
      </c>
      <c r="DW39" s="80"/>
      <c r="DX39" s="80" t="s">
        <v>39</v>
      </c>
      <c r="DY39" s="77" t="s">
        <v>62</v>
      </c>
      <c r="DZ39" s="79">
        <v>384</v>
      </c>
      <c r="EA39" s="79">
        <v>400</v>
      </c>
      <c r="EB39" s="80"/>
      <c r="EC39" s="80" t="s">
        <v>39</v>
      </c>
      <c r="ED39" s="77" t="s">
        <v>63</v>
      </c>
      <c r="EE39" s="79">
        <v>417</v>
      </c>
      <c r="EF39" s="75">
        <v>400</v>
      </c>
      <c r="EG39" s="80"/>
      <c r="EH39" s="80" t="s">
        <v>39</v>
      </c>
      <c r="EI39" s="78" t="s">
        <v>386</v>
      </c>
      <c r="EJ39" s="79">
        <v>375</v>
      </c>
      <c r="EK39" s="75">
        <v>400</v>
      </c>
      <c r="EL39" s="80"/>
      <c r="EM39" s="80" t="s">
        <v>39</v>
      </c>
      <c r="EN39" s="78" t="s">
        <v>375</v>
      </c>
      <c r="EO39" s="79">
        <v>614</v>
      </c>
      <c r="EP39" s="75">
        <v>600</v>
      </c>
      <c r="EQ39" s="80"/>
      <c r="ER39" s="80" t="s">
        <v>96</v>
      </c>
      <c r="ES39" s="77" t="s">
        <v>374</v>
      </c>
      <c r="ET39" s="79">
        <v>375</v>
      </c>
      <c r="EU39" s="75">
        <v>1880</v>
      </c>
      <c r="EV39" s="80"/>
      <c r="EW39" s="328">
        <f t="shared" si="21"/>
        <v>11081</v>
      </c>
      <c r="EX39" s="328">
        <f t="shared" si="22"/>
        <v>24510</v>
      </c>
    </row>
    <row r="40" spans="1:154" s="111" customFormat="1" ht="21">
      <c r="A40" s="226"/>
      <c r="B40" s="226"/>
      <c r="C40" s="95" t="s">
        <v>96</v>
      </c>
      <c r="D40" s="190">
        <v>2523</v>
      </c>
      <c r="E40" s="92">
        <v>327</v>
      </c>
      <c r="F40" s="92">
        <v>1300</v>
      </c>
      <c r="G40" s="80"/>
      <c r="H40" s="95" t="s">
        <v>96</v>
      </c>
      <c r="I40" s="108">
        <v>2524</v>
      </c>
      <c r="J40" s="74">
        <v>277</v>
      </c>
      <c r="K40" s="74">
        <v>1500</v>
      </c>
      <c r="L40" s="80"/>
      <c r="M40" s="78"/>
      <c r="N40" s="162"/>
      <c r="O40" s="74"/>
      <c r="P40" s="74"/>
      <c r="Q40" s="80"/>
      <c r="R40" s="95"/>
      <c r="S40" s="77"/>
      <c r="T40" s="79"/>
      <c r="U40" s="79"/>
      <c r="V40" s="80"/>
      <c r="W40" s="78"/>
      <c r="X40" s="77"/>
      <c r="Y40" s="79"/>
      <c r="Z40" s="79"/>
      <c r="AA40" s="80"/>
      <c r="AB40" s="95"/>
      <c r="AC40" s="77"/>
      <c r="AD40" s="74"/>
      <c r="AE40" s="74"/>
      <c r="AF40" s="80"/>
      <c r="AG40" s="95" t="s">
        <v>38</v>
      </c>
      <c r="AH40" s="77" t="s">
        <v>369</v>
      </c>
      <c r="AI40" s="79">
        <v>346</v>
      </c>
      <c r="AJ40" s="79">
        <v>300</v>
      </c>
      <c r="AK40" s="80"/>
      <c r="AL40" s="80" t="s">
        <v>96</v>
      </c>
      <c r="AM40" s="77">
        <v>2525</v>
      </c>
      <c r="AN40" s="79">
        <v>314</v>
      </c>
      <c r="AO40" s="79">
        <v>1500</v>
      </c>
      <c r="AP40" s="80"/>
      <c r="AQ40" s="80" t="s">
        <v>96</v>
      </c>
      <c r="AR40" s="77">
        <v>2526</v>
      </c>
      <c r="AS40" s="79">
        <v>262</v>
      </c>
      <c r="AT40" s="79">
        <v>2500</v>
      </c>
      <c r="AU40" s="80"/>
      <c r="AV40" s="80"/>
      <c r="AW40" s="77"/>
      <c r="AX40" s="79"/>
      <c r="AY40" s="79"/>
      <c r="AZ40" s="80"/>
      <c r="BA40" s="78"/>
      <c r="BB40" s="77"/>
      <c r="BC40" s="79"/>
      <c r="BD40" s="79"/>
      <c r="BE40" s="80"/>
      <c r="BF40" s="78" t="s">
        <v>39</v>
      </c>
      <c r="BG40" s="162" t="s">
        <v>106</v>
      </c>
      <c r="BH40" s="79">
        <v>440</v>
      </c>
      <c r="BI40" s="79">
        <v>400</v>
      </c>
      <c r="BJ40" s="80"/>
      <c r="BK40" s="78" t="s">
        <v>39</v>
      </c>
      <c r="BL40" s="77" t="s">
        <v>111</v>
      </c>
      <c r="BM40" s="79">
        <v>313</v>
      </c>
      <c r="BN40" s="79">
        <v>300</v>
      </c>
      <c r="BO40" s="80"/>
      <c r="BP40" s="78" t="s">
        <v>38</v>
      </c>
      <c r="BQ40" s="77" t="s">
        <v>387</v>
      </c>
      <c r="BR40" s="79">
        <v>92</v>
      </c>
      <c r="BS40" s="79">
        <v>50</v>
      </c>
      <c r="BT40" s="80"/>
      <c r="BU40" s="78" t="s">
        <v>39</v>
      </c>
      <c r="BV40" s="77" t="s">
        <v>369</v>
      </c>
      <c r="BW40" s="79">
        <v>346</v>
      </c>
      <c r="BX40" s="79">
        <v>350</v>
      </c>
      <c r="BY40" s="80"/>
      <c r="BZ40" s="78" t="s">
        <v>96</v>
      </c>
      <c r="CA40" s="77" t="s">
        <v>113</v>
      </c>
      <c r="CB40" s="79">
        <v>336</v>
      </c>
      <c r="CC40" s="79">
        <v>1150</v>
      </c>
      <c r="CD40" s="80"/>
      <c r="CE40" s="78" t="s">
        <v>96</v>
      </c>
      <c r="CF40" s="77" t="s">
        <v>106</v>
      </c>
      <c r="CG40" s="79">
        <v>440</v>
      </c>
      <c r="CH40" s="79">
        <v>1350</v>
      </c>
      <c r="CI40" s="80"/>
      <c r="CJ40" s="80" t="s">
        <v>39</v>
      </c>
      <c r="CK40" s="77" t="s">
        <v>387</v>
      </c>
      <c r="CL40" s="79">
        <v>92</v>
      </c>
      <c r="CM40" s="79">
        <v>90</v>
      </c>
      <c r="CN40" s="80"/>
      <c r="CO40" s="80" t="s">
        <v>39</v>
      </c>
      <c r="CP40" s="77" t="s">
        <v>388</v>
      </c>
      <c r="CQ40" s="79">
        <v>136</v>
      </c>
      <c r="CR40" s="79">
        <v>130</v>
      </c>
      <c r="CS40" s="80"/>
      <c r="CT40" s="78" t="s">
        <v>39</v>
      </c>
      <c r="CU40" s="77" t="s">
        <v>317</v>
      </c>
      <c r="CV40" s="79">
        <v>197</v>
      </c>
      <c r="CW40" s="79">
        <v>190</v>
      </c>
      <c r="CX40" s="80"/>
      <c r="CY40" s="78"/>
      <c r="CZ40" s="77"/>
      <c r="DA40" s="79"/>
      <c r="DB40" s="79"/>
      <c r="DC40" s="80"/>
      <c r="DD40" s="80" t="s">
        <v>39</v>
      </c>
      <c r="DE40" s="77" t="s">
        <v>58</v>
      </c>
      <c r="DF40" s="79">
        <v>311</v>
      </c>
      <c r="DG40" s="79">
        <v>300</v>
      </c>
      <c r="DH40" s="80"/>
      <c r="DI40" s="80" t="s">
        <v>96</v>
      </c>
      <c r="DJ40" s="77" t="s">
        <v>383</v>
      </c>
      <c r="DK40" s="74">
        <v>373</v>
      </c>
      <c r="DL40" s="74">
        <v>1600</v>
      </c>
      <c r="DM40" s="80"/>
      <c r="DN40" s="80" t="s">
        <v>96</v>
      </c>
      <c r="DO40" s="77" t="s">
        <v>389</v>
      </c>
      <c r="DP40" s="79">
        <v>477</v>
      </c>
      <c r="DQ40" s="79">
        <v>1600</v>
      </c>
      <c r="DR40" s="80"/>
      <c r="DS40" s="80" t="s">
        <v>96</v>
      </c>
      <c r="DT40" s="77" t="s">
        <v>372</v>
      </c>
      <c r="DU40" s="79">
        <v>193</v>
      </c>
      <c r="DV40" s="79">
        <v>800</v>
      </c>
      <c r="DW40" s="80"/>
      <c r="DX40" s="80" t="s">
        <v>96</v>
      </c>
      <c r="DY40" s="77" t="s">
        <v>387</v>
      </c>
      <c r="DZ40" s="79">
        <v>92</v>
      </c>
      <c r="EA40" s="79">
        <v>180</v>
      </c>
      <c r="EB40" s="80"/>
      <c r="EC40" s="80" t="s">
        <v>96</v>
      </c>
      <c r="ED40" s="77" t="s">
        <v>384</v>
      </c>
      <c r="EE40" s="79">
        <v>172</v>
      </c>
      <c r="EF40" s="75">
        <v>800</v>
      </c>
      <c r="EG40" s="80"/>
      <c r="EH40" s="80" t="s">
        <v>96</v>
      </c>
      <c r="EI40" s="78" t="s">
        <v>305</v>
      </c>
      <c r="EJ40" s="79">
        <v>311</v>
      </c>
      <c r="EK40" s="75">
        <v>1800</v>
      </c>
      <c r="EL40" s="80"/>
      <c r="EM40" s="80" t="s">
        <v>96</v>
      </c>
      <c r="EN40" s="78" t="s">
        <v>88</v>
      </c>
      <c r="EO40" s="79">
        <v>272</v>
      </c>
      <c r="EP40" s="75">
        <v>1600</v>
      </c>
      <c r="EQ40" s="80"/>
      <c r="ER40" s="78"/>
      <c r="ES40" s="77"/>
      <c r="ET40" s="79"/>
      <c r="EU40" s="75"/>
      <c r="EV40" s="80"/>
      <c r="EW40" s="328">
        <f t="shared" si="21"/>
        <v>6119</v>
      </c>
      <c r="EX40" s="328">
        <f t="shared" si="22"/>
        <v>19790</v>
      </c>
    </row>
    <row r="41" spans="1:154" s="111" customFormat="1" ht="21">
      <c r="A41" s="259"/>
      <c r="B41" s="226"/>
      <c r="C41" s="78"/>
      <c r="D41" s="77"/>
      <c r="E41" s="74"/>
      <c r="F41" s="74"/>
      <c r="G41" s="80"/>
      <c r="H41" s="78"/>
      <c r="I41" s="108"/>
      <c r="J41" s="74"/>
      <c r="K41" s="74"/>
      <c r="L41" s="80"/>
      <c r="M41" s="78"/>
      <c r="N41" s="162"/>
      <c r="O41" s="74"/>
      <c r="P41" s="74"/>
      <c r="Q41" s="80"/>
      <c r="R41" s="78"/>
      <c r="S41" s="77"/>
      <c r="T41" s="79"/>
      <c r="U41" s="79"/>
      <c r="V41" s="80"/>
      <c r="W41" s="78"/>
      <c r="X41" s="77"/>
      <c r="Y41" s="79"/>
      <c r="Z41" s="79"/>
      <c r="AA41" s="80"/>
      <c r="AB41" s="95"/>
      <c r="AC41" s="77"/>
      <c r="AD41" s="74"/>
      <c r="AE41" s="74"/>
      <c r="AF41" s="80"/>
      <c r="AG41" s="80" t="s">
        <v>96</v>
      </c>
      <c r="AH41" s="77">
        <v>2525</v>
      </c>
      <c r="AI41" s="79">
        <v>300</v>
      </c>
      <c r="AJ41" s="79">
        <v>1800</v>
      </c>
      <c r="AK41" s="80"/>
      <c r="AL41" s="78"/>
      <c r="AM41" s="77"/>
      <c r="AN41" s="79"/>
      <c r="AO41" s="79"/>
      <c r="AP41" s="80"/>
      <c r="AQ41" s="78"/>
      <c r="AR41" s="77"/>
      <c r="AS41" s="79"/>
      <c r="AT41" s="79"/>
      <c r="AU41" s="80"/>
      <c r="AV41" s="78"/>
      <c r="AW41" s="77"/>
      <c r="AX41" s="79"/>
      <c r="AY41" s="79"/>
      <c r="AZ41" s="80"/>
      <c r="BA41" s="78"/>
      <c r="BB41" s="77"/>
      <c r="BC41" s="79"/>
      <c r="BD41" s="79"/>
      <c r="BE41" s="80"/>
      <c r="BF41" s="78" t="s">
        <v>39</v>
      </c>
      <c r="BG41" s="162" t="s">
        <v>381</v>
      </c>
      <c r="BH41" s="79">
        <v>254</v>
      </c>
      <c r="BI41" s="79">
        <v>250</v>
      </c>
      <c r="BJ41" s="80"/>
      <c r="BK41" s="78" t="s">
        <v>96</v>
      </c>
      <c r="BL41" s="77">
        <v>2528</v>
      </c>
      <c r="BM41" s="79">
        <v>262</v>
      </c>
      <c r="BN41" s="79">
        <v>1200</v>
      </c>
      <c r="BO41" s="80"/>
      <c r="BP41" s="78" t="s">
        <v>39</v>
      </c>
      <c r="BQ41" s="77" t="s">
        <v>383</v>
      </c>
      <c r="BR41" s="79">
        <v>373</v>
      </c>
      <c r="BS41" s="79">
        <v>370</v>
      </c>
      <c r="BT41" s="80"/>
      <c r="BU41" s="78" t="s">
        <v>39</v>
      </c>
      <c r="BV41" s="77" t="s">
        <v>104</v>
      </c>
      <c r="BW41" s="79">
        <v>187</v>
      </c>
      <c r="BX41" s="79">
        <v>180</v>
      </c>
      <c r="BY41" s="80"/>
      <c r="BZ41" s="78"/>
      <c r="CA41" s="77"/>
      <c r="CB41" s="79"/>
      <c r="CC41" s="79"/>
      <c r="CD41" s="80"/>
      <c r="CE41" s="78"/>
      <c r="CF41" s="77"/>
      <c r="CG41" s="79"/>
      <c r="CH41" s="79"/>
      <c r="CI41" s="80"/>
      <c r="CJ41" s="78" t="s">
        <v>96</v>
      </c>
      <c r="CK41" s="77" t="s">
        <v>367</v>
      </c>
      <c r="CL41" s="79">
        <v>588</v>
      </c>
      <c r="CM41" s="79">
        <v>1200</v>
      </c>
      <c r="CN41" s="80"/>
      <c r="CO41" s="80" t="s">
        <v>39</v>
      </c>
      <c r="CP41" s="77" t="s">
        <v>384</v>
      </c>
      <c r="CQ41" s="79">
        <v>172</v>
      </c>
      <c r="CR41" s="79">
        <v>170</v>
      </c>
      <c r="CS41" s="80"/>
      <c r="CT41" s="78" t="s">
        <v>39</v>
      </c>
      <c r="CU41" s="77" t="s">
        <v>88</v>
      </c>
      <c r="CV41" s="79">
        <v>272</v>
      </c>
      <c r="CW41" s="79">
        <v>300</v>
      </c>
      <c r="CX41" s="80"/>
      <c r="CY41" s="78"/>
      <c r="CZ41" s="77"/>
      <c r="DA41" s="79"/>
      <c r="DB41" s="79"/>
      <c r="DC41" s="80"/>
      <c r="DD41" s="80" t="s">
        <v>96</v>
      </c>
      <c r="DE41" s="77" t="s">
        <v>370</v>
      </c>
      <c r="DF41" s="79">
        <v>260</v>
      </c>
      <c r="DG41" s="79">
        <v>100</v>
      </c>
      <c r="DH41" s="80"/>
      <c r="DI41" s="80" t="s">
        <v>96</v>
      </c>
      <c r="DJ41" s="77" t="s">
        <v>371</v>
      </c>
      <c r="DK41" s="74">
        <v>59</v>
      </c>
      <c r="DL41" s="74">
        <v>100</v>
      </c>
      <c r="DM41" s="80"/>
      <c r="DN41" s="78"/>
      <c r="DO41" s="77"/>
      <c r="DP41" s="79"/>
      <c r="DQ41" s="79"/>
      <c r="DR41" s="80"/>
      <c r="DS41" s="78"/>
      <c r="DT41" s="77"/>
      <c r="DU41" s="79"/>
      <c r="DV41" s="79"/>
      <c r="DW41" s="80"/>
      <c r="DX41" s="80" t="s">
        <v>96</v>
      </c>
      <c r="DY41" s="77" t="s">
        <v>388</v>
      </c>
      <c r="DZ41" s="79">
        <v>136</v>
      </c>
      <c r="EA41" s="79">
        <v>800</v>
      </c>
      <c r="EB41" s="80"/>
      <c r="EC41" s="80" t="s">
        <v>96</v>
      </c>
      <c r="ED41" s="77" t="s">
        <v>317</v>
      </c>
      <c r="EE41" s="79">
        <v>197</v>
      </c>
      <c r="EF41" s="75">
        <v>1000</v>
      </c>
      <c r="EG41" s="80"/>
      <c r="EH41" s="78"/>
      <c r="EI41" s="78"/>
      <c r="EJ41" s="79"/>
      <c r="EK41" s="75"/>
      <c r="EL41" s="80"/>
      <c r="EM41" s="78"/>
      <c r="EN41" s="78"/>
      <c r="EO41" s="79"/>
      <c r="EP41" s="75"/>
      <c r="EQ41" s="80"/>
      <c r="ER41" s="78"/>
      <c r="ES41" s="77"/>
      <c r="ET41" s="79"/>
      <c r="EU41" s="75"/>
      <c r="EV41" s="80"/>
      <c r="EW41" s="328">
        <f t="shared" si="21"/>
        <v>3060</v>
      </c>
      <c r="EX41" s="328">
        <f t="shared" si="22"/>
        <v>7470</v>
      </c>
    </row>
    <row r="42" spans="1:154" s="111" customFormat="1" ht="21">
      <c r="A42" s="226"/>
      <c r="B42" s="226"/>
      <c r="C42" s="80"/>
      <c r="D42" s="77"/>
      <c r="E42" s="74"/>
      <c r="F42" s="74"/>
      <c r="G42" s="80"/>
      <c r="H42" s="80"/>
      <c r="I42" s="108"/>
      <c r="J42" s="74"/>
      <c r="K42" s="74"/>
      <c r="L42" s="80"/>
      <c r="M42" s="80"/>
      <c r="N42" s="162"/>
      <c r="O42" s="74"/>
      <c r="P42" s="74"/>
      <c r="Q42" s="80"/>
      <c r="R42" s="78"/>
      <c r="S42" s="77"/>
      <c r="T42" s="79"/>
      <c r="U42" s="79"/>
      <c r="V42" s="80"/>
      <c r="W42" s="80"/>
      <c r="X42" s="77"/>
      <c r="Y42" s="79"/>
      <c r="Z42" s="79"/>
      <c r="AA42" s="80"/>
      <c r="AB42" s="80"/>
      <c r="AC42" s="77"/>
      <c r="AD42" s="74"/>
      <c r="AE42" s="74"/>
      <c r="AF42" s="80"/>
      <c r="AG42" s="80"/>
      <c r="AH42" s="77"/>
      <c r="AI42" s="79"/>
      <c r="AJ42" s="79"/>
      <c r="AK42" s="80"/>
      <c r="AL42" s="80"/>
      <c r="AM42" s="77"/>
      <c r="AN42" s="79"/>
      <c r="AO42" s="79"/>
      <c r="AP42" s="80"/>
      <c r="AQ42" s="78"/>
      <c r="AR42" s="77"/>
      <c r="AS42" s="79"/>
      <c r="AT42" s="79"/>
      <c r="AU42" s="80"/>
      <c r="AV42" s="78"/>
      <c r="AW42" s="77"/>
      <c r="AX42" s="79"/>
      <c r="AY42" s="79"/>
      <c r="AZ42" s="80"/>
      <c r="BA42" s="78"/>
      <c r="BB42" s="77"/>
      <c r="BC42" s="79"/>
      <c r="BD42" s="79"/>
      <c r="BE42" s="80"/>
      <c r="BF42" s="78" t="s">
        <v>39</v>
      </c>
      <c r="BG42" s="162" t="s">
        <v>382</v>
      </c>
      <c r="BH42" s="79">
        <v>360</v>
      </c>
      <c r="BI42" s="79">
        <v>300</v>
      </c>
      <c r="BJ42" s="80"/>
      <c r="BK42" s="80"/>
      <c r="BL42" s="77"/>
      <c r="BM42" s="79"/>
      <c r="BN42" s="79"/>
      <c r="BO42" s="80"/>
      <c r="BP42" s="78" t="s">
        <v>39</v>
      </c>
      <c r="BQ42" s="77" t="s">
        <v>367</v>
      </c>
      <c r="BR42" s="79">
        <v>588</v>
      </c>
      <c r="BS42" s="79">
        <v>600</v>
      </c>
      <c r="BT42" s="80"/>
      <c r="BU42" s="78" t="s">
        <v>39</v>
      </c>
      <c r="BV42" s="77" t="s">
        <v>371</v>
      </c>
      <c r="BW42" s="79">
        <v>59</v>
      </c>
      <c r="BX42" s="79">
        <v>50</v>
      </c>
      <c r="BY42" s="80"/>
      <c r="BZ42" s="80"/>
      <c r="CA42" s="77"/>
      <c r="CB42" s="79"/>
      <c r="CC42" s="79"/>
      <c r="CD42" s="80"/>
      <c r="CE42" s="78"/>
      <c r="CF42" s="77"/>
      <c r="CG42" s="79"/>
      <c r="CH42" s="79"/>
      <c r="CI42" s="80"/>
      <c r="CJ42" s="78" t="s">
        <v>96</v>
      </c>
      <c r="CK42" s="77" t="s">
        <v>382</v>
      </c>
      <c r="CL42" s="79">
        <v>360</v>
      </c>
      <c r="CM42" s="79">
        <v>900</v>
      </c>
      <c r="CN42" s="80"/>
      <c r="CO42" s="78" t="s">
        <v>96</v>
      </c>
      <c r="CP42" s="77" t="s">
        <v>111</v>
      </c>
      <c r="CQ42" s="79">
        <v>313</v>
      </c>
      <c r="CR42" s="79">
        <v>800</v>
      </c>
      <c r="CS42" s="80"/>
      <c r="CT42" s="80" t="s">
        <v>39</v>
      </c>
      <c r="CU42" s="77" t="s">
        <v>305</v>
      </c>
      <c r="CV42" s="79">
        <v>311</v>
      </c>
      <c r="CW42" s="79">
        <v>300</v>
      </c>
      <c r="CX42" s="80"/>
      <c r="CY42" s="80"/>
      <c r="CZ42" s="77"/>
      <c r="DA42" s="79"/>
      <c r="DB42" s="79"/>
      <c r="DC42" s="80"/>
      <c r="DD42" s="78"/>
      <c r="DE42" s="77"/>
      <c r="DF42" s="79"/>
      <c r="DG42" s="79"/>
      <c r="DH42" s="80"/>
      <c r="DI42" s="78"/>
      <c r="DJ42" s="85"/>
      <c r="DK42" s="79"/>
      <c r="DL42" s="79"/>
      <c r="DM42" s="80"/>
      <c r="DN42" s="80"/>
      <c r="DO42" s="77"/>
      <c r="DP42" s="79"/>
      <c r="DQ42" s="79"/>
      <c r="DR42" s="80"/>
      <c r="DS42" s="78"/>
      <c r="DT42" s="77"/>
      <c r="DU42" s="79"/>
      <c r="DV42" s="79"/>
      <c r="DW42" s="80"/>
      <c r="DX42" s="80"/>
      <c r="DY42" s="85"/>
      <c r="DZ42" s="92"/>
      <c r="EA42" s="92"/>
      <c r="EB42" s="80"/>
      <c r="EC42" s="78"/>
      <c r="ED42" s="77"/>
      <c r="EE42" s="79"/>
      <c r="EF42" s="75"/>
      <c r="EG42" s="80"/>
      <c r="EH42" s="80"/>
      <c r="EI42" s="78"/>
      <c r="EJ42" s="79"/>
      <c r="EK42" s="75"/>
      <c r="EL42" s="80"/>
      <c r="EM42" s="80"/>
      <c r="EN42" s="78"/>
      <c r="EO42" s="79"/>
      <c r="EP42" s="75"/>
      <c r="EQ42" s="80"/>
      <c r="ER42" s="80"/>
      <c r="ES42" s="77"/>
      <c r="ET42" s="79"/>
      <c r="EU42" s="75"/>
      <c r="EV42" s="80"/>
      <c r="EW42" s="328">
        <f t="shared" si="21"/>
        <v>1991</v>
      </c>
      <c r="EX42" s="328">
        <f t="shared" si="22"/>
        <v>2950</v>
      </c>
    </row>
    <row r="43" spans="1:154" s="111" customFormat="1" ht="21">
      <c r="A43" s="226"/>
      <c r="B43" s="226"/>
      <c r="C43" s="78"/>
      <c r="D43" s="85"/>
      <c r="E43" s="74"/>
      <c r="F43" s="74"/>
      <c r="G43" s="80"/>
      <c r="H43" s="78"/>
      <c r="I43" s="108"/>
      <c r="J43" s="74"/>
      <c r="K43" s="74"/>
      <c r="L43" s="80"/>
      <c r="M43" s="78"/>
      <c r="N43" s="162"/>
      <c r="O43" s="74"/>
      <c r="P43" s="74"/>
      <c r="Q43" s="80"/>
      <c r="R43" s="78"/>
      <c r="S43" s="85"/>
      <c r="T43" s="79"/>
      <c r="U43" s="79"/>
      <c r="V43" s="80"/>
      <c r="W43" s="78"/>
      <c r="X43" s="85"/>
      <c r="Y43" s="79"/>
      <c r="Z43" s="79"/>
      <c r="AA43" s="80"/>
      <c r="AB43" s="78"/>
      <c r="AC43" s="85"/>
      <c r="AD43" s="74"/>
      <c r="AE43" s="74"/>
      <c r="AF43" s="80"/>
      <c r="AG43" s="78"/>
      <c r="AH43" s="85"/>
      <c r="AI43" s="79"/>
      <c r="AJ43" s="79"/>
      <c r="AK43" s="80"/>
      <c r="AL43" s="78"/>
      <c r="AM43" s="85"/>
      <c r="AN43" s="79"/>
      <c r="AO43" s="79"/>
      <c r="AP43" s="80"/>
      <c r="AQ43" s="78"/>
      <c r="AR43" s="85"/>
      <c r="AS43" s="79"/>
      <c r="AT43" s="79"/>
      <c r="AU43" s="80"/>
      <c r="AV43" s="78"/>
      <c r="AW43" s="85"/>
      <c r="AX43" s="79"/>
      <c r="AY43" s="79"/>
      <c r="AZ43" s="80"/>
      <c r="BA43" s="78"/>
      <c r="BB43" s="85"/>
      <c r="BC43" s="79"/>
      <c r="BD43" s="79"/>
      <c r="BE43" s="80"/>
      <c r="BF43" s="78" t="s">
        <v>96</v>
      </c>
      <c r="BG43" s="162">
        <v>2527</v>
      </c>
      <c r="BH43" s="79">
        <v>653</v>
      </c>
      <c r="BI43" s="79">
        <v>2000</v>
      </c>
      <c r="BJ43" s="80"/>
      <c r="BK43" s="78"/>
      <c r="BL43" s="85"/>
      <c r="BM43" s="79"/>
      <c r="BN43" s="79"/>
      <c r="BO43" s="80"/>
      <c r="BP43" s="78"/>
      <c r="BQ43" s="85"/>
      <c r="BR43" s="79"/>
      <c r="BS43" s="79"/>
      <c r="BT43" s="80"/>
      <c r="BU43" s="78"/>
      <c r="BV43" s="85"/>
      <c r="BW43" s="79"/>
      <c r="BX43" s="79"/>
      <c r="BY43" s="80"/>
      <c r="BZ43" s="78"/>
      <c r="CA43" s="85"/>
      <c r="CB43" s="79"/>
      <c r="CC43" s="79"/>
      <c r="CD43" s="80"/>
      <c r="CE43" s="78"/>
      <c r="CF43" s="108"/>
      <c r="CG43" s="79"/>
      <c r="CH43" s="79"/>
      <c r="CI43" s="80"/>
      <c r="CJ43" s="78"/>
      <c r="CK43" s="85"/>
      <c r="CL43" s="79"/>
      <c r="CM43" s="79"/>
      <c r="CN43" s="80"/>
      <c r="CO43" s="78" t="s">
        <v>96</v>
      </c>
      <c r="CP43" s="77" t="s">
        <v>368</v>
      </c>
      <c r="CQ43" s="79">
        <v>110</v>
      </c>
      <c r="CR43" s="79">
        <v>500</v>
      </c>
      <c r="CS43" s="80"/>
      <c r="CT43" s="78" t="s">
        <v>96</v>
      </c>
      <c r="CU43" s="85" t="s">
        <v>104</v>
      </c>
      <c r="CV43" s="79">
        <v>187</v>
      </c>
      <c r="CW43" s="79">
        <v>600</v>
      </c>
      <c r="CX43" s="80"/>
      <c r="CY43" s="78"/>
      <c r="CZ43" s="85"/>
      <c r="DA43" s="79"/>
      <c r="DB43" s="79"/>
      <c r="DC43" s="80"/>
      <c r="DD43" s="78"/>
      <c r="DE43" s="85"/>
      <c r="DF43" s="79"/>
      <c r="DG43" s="79"/>
      <c r="DH43" s="80"/>
      <c r="DI43" s="78"/>
      <c r="DJ43" s="85"/>
      <c r="DK43" s="79"/>
      <c r="DL43" s="79"/>
      <c r="DM43" s="80"/>
      <c r="DN43" s="78"/>
      <c r="DO43" s="85"/>
      <c r="DP43" s="92"/>
      <c r="DQ43" s="92"/>
      <c r="DR43" s="92"/>
      <c r="DS43" s="78"/>
      <c r="DT43" s="85"/>
      <c r="DU43" s="79"/>
      <c r="DV43" s="79"/>
      <c r="DW43" s="80"/>
      <c r="DX43" s="78"/>
      <c r="DY43" s="85"/>
      <c r="DZ43" s="92"/>
      <c r="EA43" s="92"/>
      <c r="EB43" s="92"/>
      <c r="EC43" s="78"/>
      <c r="ED43" s="85"/>
      <c r="EE43" s="79"/>
      <c r="EF43" s="75"/>
      <c r="EG43" s="80"/>
      <c r="EH43" s="78"/>
      <c r="EI43" s="80"/>
      <c r="EJ43" s="79"/>
      <c r="EK43" s="75"/>
      <c r="EL43" s="80"/>
      <c r="EM43" s="78"/>
      <c r="EN43" s="80"/>
      <c r="EO43" s="79"/>
      <c r="EP43" s="75"/>
      <c r="EQ43" s="80"/>
      <c r="ER43" s="78"/>
      <c r="ES43" s="85"/>
      <c r="ET43" s="79"/>
      <c r="EU43" s="75"/>
      <c r="EV43" s="80"/>
      <c r="EW43" s="328">
        <f t="shared" si="21"/>
        <v>950</v>
      </c>
      <c r="EX43" s="328">
        <f t="shared" si="22"/>
        <v>3100</v>
      </c>
    </row>
    <row r="44" spans="1:154" s="111" customFormat="1" ht="21.75" thickBot="1">
      <c r="A44" s="261"/>
      <c r="B44" s="262" t="s">
        <v>43</v>
      </c>
      <c r="C44" s="81"/>
      <c r="D44" s="81"/>
      <c r="E44" s="81">
        <f>SUM(E38:E43)</f>
        <v>1080</v>
      </c>
      <c r="F44" s="81">
        <f>SUM(F38:F43)</f>
        <v>1870</v>
      </c>
      <c r="G44" s="81"/>
      <c r="H44" s="81"/>
      <c r="I44" s="33"/>
      <c r="J44" s="81">
        <f>SUM(J38:J43)</f>
        <v>1881</v>
      </c>
      <c r="K44" s="81">
        <f>SUM(K38:K43)</f>
        <v>3000</v>
      </c>
      <c r="L44" s="81"/>
      <c r="M44" s="81"/>
      <c r="N44" s="33"/>
      <c r="O44" s="81">
        <f>SUM(O38:O43)</f>
        <v>1282</v>
      </c>
      <c r="P44" s="81">
        <f>SUM(P38:P43)</f>
        <v>2480</v>
      </c>
      <c r="Q44" s="81"/>
      <c r="R44" s="81"/>
      <c r="S44" s="81"/>
      <c r="T44" s="81">
        <f>SUM(T38:T43)</f>
        <v>646</v>
      </c>
      <c r="U44" s="81">
        <f>SUM(U38:U43)</f>
        <v>2250</v>
      </c>
      <c r="V44" s="81"/>
      <c r="W44" s="81"/>
      <c r="X44" s="81"/>
      <c r="Y44" s="81">
        <f>SUM(Y38:Y43)</f>
        <v>673</v>
      </c>
      <c r="Z44" s="81">
        <f>SUM(Z38:Z43)</f>
        <v>2200</v>
      </c>
      <c r="AA44" s="81"/>
      <c r="AB44" s="81"/>
      <c r="AC44" s="81"/>
      <c r="AD44" s="81">
        <f>SUM(AD38:AD43)</f>
        <v>815</v>
      </c>
      <c r="AE44" s="81">
        <f>SUM(AE38:AE43)</f>
        <v>1800</v>
      </c>
      <c r="AF44" s="81"/>
      <c r="AG44" s="81"/>
      <c r="AH44" s="81"/>
      <c r="AI44" s="81">
        <f>SUM(AI38:AI43)</f>
        <v>1595</v>
      </c>
      <c r="AJ44" s="81">
        <f>SUM(AJ38:AJ43)</f>
        <v>2900</v>
      </c>
      <c r="AK44" s="81"/>
      <c r="AL44" s="81"/>
      <c r="AM44" s="81"/>
      <c r="AN44" s="81">
        <f>SUM(AN38:AN43)</f>
        <v>737</v>
      </c>
      <c r="AO44" s="81">
        <f>SUM(AO38:AO43)</f>
        <v>1900</v>
      </c>
      <c r="AP44" s="81"/>
      <c r="AQ44" s="81"/>
      <c r="AR44" s="81"/>
      <c r="AS44" s="81">
        <v>785</v>
      </c>
      <c r="AT44" s="81">
        <v>2980</v>
      </c>
      <c r="AU44" s="81"/>
      <c r="AV44" s="81"/>
      <c r="AW44" s="81"/>
      <c r="AX44" s="81">
        <v>671</v>
      </c>
      <c r="AY44" s="81">
        <v>3300</v>
      </c>
      <c r="AZ44" s="81"/>
      <c r="BA44" s="81"/>
      <c r="BB44" s="81"/>
      <c r="BC44" s="81">
        <f>SUM(BC38:BC43)</f>
        <v>560</v>
      </c>
      <c r="BD44" s="81">
        <f>SUM(BD38:BD43)</f>
        <v>2960</v>
      </c>
      <c r="BE44" s="81"/>
      <c r="BF44" s="81"/>
      <c r="BG44" s="33"/>
      <c r="BH44" s="81">
        <f>SUM(BH38:BH43)</f>
        <v>2139</v>
      </c>
      <c r="BI44" s="81">
        <f>SUM(BI38:BI43)</f>
        <v>3300</v>
      </c>
      <c r="BJ44" s="81"/>
      <c r="BK44" s="81"/>
      <c r="BL44" s="81"/>
      <c r="BM44" s="81">
        <f>SUM(BM38:BM43)</f>
        <v>1325</v>
      </c>
      <c r="BN44" s="81">
        <f>SUM(BN38:BN43)</f>
        <v>2200</v>
      </c>
      <c r="BO44" s="81"/>
      <c r="BP44" s="81"/>
      <c r="BQ44" s="81"/>
      <c r="BR44" s="81">
        <f>SUM(BR38:BR43)</f>
        <v>1361</v>
      </c>
      <c r="BS44" s="81">
        <f>SUM(BS38:BS43)</f>
        <v>1270</v>
      </c>
      <c r="BT44" s="81"/>
      <c r="BU44" s="81"/>
      <c r="BV44" s="81"/>
      <c r="BW44" s="81">
        <f>SUM(BW38:BW43)</f>
        <v>1049</v>
      </c>
      <c r="BX44" s="81">
        <f>SUM(BX38:BX43)</f>
        <v>880</v>
      </c>
      <c r="BY44" s="81"/>
      <c r="BZ44" s="81"/>
      <c r="CA44" s="81"/>
      <c r="CB44" s="81">
        <f>SUM(CB38:CB43)</f>
        <v>1287</v>
      </c>
      <c r="CC44" s="81">
        <f>SUM(CC38:CC43)</f>
        <v>2150</v>
      </c>
      <c r="CD44" s="81"/>
      <c r="CE44" s="81"/>
      <c r="CF44" s="81"/>
      <c r="CG44" s="81">
        <f>SUM(CG38:CG43)</f>
        <v>694</v>
      </c>
      <c r="CH44" s="81">
        <f>SUM(CH38:CH43)</f>
        <v>2100</v>
      </c>
      <c r="CI44" s="81"/>
      <c r="CJ44" s="81"/>
      <c r="CK44" s="81"/>
      <c r="CL44" s="81">
        <f>SUM(CL38:CL43)</f>
        <v>1687</v>
      </c>
      <c r="CM44" s="81">
        <f>SUM(CM38:CM43)</f>
        <v>2690</v>
      </c>
      <c r="CN44" s="81"/>
      <c r="CO44" s="81"/>
      <c r="CP44" s="81"/>
      <c r="CQ44" s="81">
        <f>SUM(CQ38:CQ43)</f>
        <v>1414</v>
      </c>
      <c r="CR44" s="81">
        <f>SUM(CR38:CR43)</f>
        <v>2300</v>
      </c>
      <c r="CS44" s="81"/>
      <c r="CT44" s="81"/>
      <c r="CU44" s="81"/>
      <c r="CV44" s="81">
        <f>SUM(CV38:CV43)</f>
        <v>1537</v>
      </c>
      <c r="CW44" s="81">
        <f>SUM(CW38:CW43)</f>
        <v>1940</v>
      </c>
      <c r="CX44" s="81"/>
      <c r="CY44" s="81"/>
      <c r="CZ44" s="81"/>
      <c r="DA44" s="81">
        <f>SUM(DA38:DA43)</f>
        <v>721</v>
      </c>
      <c r="DB44" s="81">
        <f>SUM(DB38:DB43)</f>
        <v>2000</v>
      </c>
      <c r="DC44" s="81"/>
      <c r="DD44" s="81"/>
      <c r="DE44" s="81"/>
      <c r="DF44" s="81">
        <f>SUM(DF38:DF43)</f>
        <v>1372</v>
      </c>
      <c r="DG44" s="81">
        <f>SUM(DG38:DG43)</f>
        <v>1180</v>
      </c>
      <c r="DH44" s="81"/>
      <c r="DI44" s="81"/>
      <c r="DJ44" s="81"/>
      <c r="DK44" s="81">
        <f>SUM(DK38:DK43)</f>
        <v>1179</v>
      </c>
      <c r="DL44" s="81">
        <f>SUM(DL38:DL43)</f>
        <v>2400</v>
      </c>
      <c r="DM44" s="81"/>
      <c r="DN44" s="81"/>
      <c r="DO44" s="81"/>
      <c r="DP44" s="81">
        <f>SUM(DP38:DP43)</f>
        <v>1368</v>
      </c>
      <c r="DQ44" s="81">
        <f>SUM(DQ38:DQ43)</f>
        <v>2500</v>
      </c>
      <c r="DR44" s="189"/>
      <c r="DS44" s="81"/>
      <c r="DT44" s="81"/>
      <c r="DU44" s="81">
        <f>SUM(DU38:DU43)</f>
        <v>748</v>
      </c>
      <c r="DV44" s="81">
        <f>SUM(DV38:DV43)</f>
        <v>1350</v>
      </c>
      <c r="DW44" s="81"/>
      <c r="DX44" s="81"/>
      <c r="DY44" s="81"/>
      <c r="DZ44" s="81">
        <f>SUM(DZ38:DZ43)</f>
        <v>937</v>
      </c>
      <c r="EA44" s="81">
        <f>SUM(EA38:EA43)</f>
        <v>1680</v>
      </c>
      <c r="EB44" s="189"/>
      <c r="EC44" s="81"/>
      <c r="ED44" s="81"/>
      <c r="EE44" s="81">
        <f>SUM(EE38:EE43)</f>
        <v>1086</v>
      </c>
      <c r="EF44" s="81">
        <f>SUM(EF38:EF43)</f>
        <v>2500</v>
      </c>
      <c r="EG44" s="81"/>
      <c r="EH44" s="81"/>
      <c r="EI44" s="81"/>
      <c r="EJ44" s="81">
        <f>SUM(EJ38:EJ43)</f>
        <v>1088</v>
      </c>
      <c r="EK44" s="81">
        <f>SUM(EK38:EK43)</f>
        <v>2600</v>
      </c>
      <c r="EL44" s="81"/>
      <c r="EM44" s="81"/>
      <c r="EN44" s="81"/>
      <c r="EO44" s="81">
        <f>SUM(EO38:EO43)</f>
        <v>1148</v>
      </c>
      <c r="EP44" s="81">
        <f>SUM(EP38:EP43)</f>
        <v>2450</v>
      </c>
      <c r="EQ44" s="81"/>
      <c r="ER44" s="81"/>
      <c r="ES44" s="81"/>
      <c r="ET44" s="81">
        <f>SUM(ET38:ET43)</f>
        <v>637</v>
      </c>
      <c r="EU44" s="81">
        <f>SUM(EU38:EU43)</f>
        <v>2130</v>
      </c>
      <c r="EV44" s="81"/>
      <c r="EW44" s="328">
        <f t="shared" si="21"/>
        <v>33502</v>
      </c>
      <c r="EX44" s="328">
        <f t="shared" si="22"/>
        <v>67260</v>
      </c>
    </row>
    <row r="45" spans="1:154" s="111" customFormat="1" ht="21">
      <c r="A45" s="259">
        <v>5</v>
      </c>
      <c r="B45" s="260" t="s">
        <v>390</v>
      </c>
      <c r="C45" s="95" t="s">
        <v>38</v>
      </c>
      <c r="D45" s="77"/>
      <c r="E45" s="74"/>
      <c r="F45" s="74"/>
      <c r="G45" s="80"/>
      <c r="H45" s="95" t="s">
        <v>38</v>
      </c>
      <c r="I45" s="108" t="s">
        <v>391</v>
      </c>
      <c r="J45" s="74">
        <v>335.08</v>
      </c>
      <c r="K45" s="74">
        <v>260</v>
      </c>
      <c r="L45" s="80"/>
      <c r="M45" s="95" t="s">
        <v>38</v>
      </c>
      <c r="N45" s="162" t="s">
        <v>392</v>
      </c>
      <c r="O45" s="74">
        <v>388.66</v>
      </c>
      <c r="P45" s="74">
        <v>500</v>
      </c>
      <c r="Q45" s="80"/>
      <c r="R45" s="95" t="s">
        <v>38</v>
      </c>
      <c r="S45" s="77" t="s">
        <v>405</v>
      </c>
      <c r="T45" s="79">
        <v>212.13</v>
      </c>
      <c r="U45" s="79">
        <v>300</v>
      </c>
      <c r="V45" s="80"/>
      <c r="W45" s="95" t="s">
        <v>38</v>
      </c>
      <c r="X45" s="77" t="s">
        <v>401</v>
      </c>
      <c r="Y45" s="79">
        <v>116.05</v>
      </c>
      <c r="Z45" s="79">
        <v>200</v>
      </c>
      <c r="AA45" s="80"/>
      <c r="AB45" s="95" t="s">
        <v>38</v>
      </c>
      <c r="AC45" s="77" t="s">
        <v>367</v>
      </c>
      <c r="AD45" s="74">
        <v>235</v>
      </c>
      <c r="AE45" s="74">
        <v>300</v>
      </c>
      <c r="AF45" s="80"/>
      <c r="AG45" s="95" t="s">
        <v>38</v>
      </c>
      <c r="AH45" s="77" t="s">
        <v>382</v>
      </c>
      <c r="AI45" s="79">
        <v>120.69</v>
      </c>
      <c r="AJ45" s="79">
        <v>150</v>
      </c>
      <c r="AK45" s="80"/>
      <c r="AL45" s="95" t="s">
        <v>38</v>
      </c>
      <c r="AM45" s="77" t="s">
        <v>381</v>
      </c>
      <c r="AN45" s="79">
        <v>181.13</v>
      </c>
      <c r="AO45" s="79">
        <v>300</v>
      </c>
      <c r="AP45" s="80"/>
      <c r="AQ45" s="80" t="s">
        <v>38</v>
      </c>
      <c r="AR45" s="77" t="s">
        <v>107</v>
      </c>
      <c r="AS45" s="79">
        <v>193.66</v>
      </c>
      <c r="AT45" s="79">
        <v>100</v>
      </c>
      <c r="AU45" s="80"/>
      <c r="AV45" s="80" t="s">
        <v>38</v>
      </c>
      <c r="AW45" s="77" t="s">
        <v>314</v>
      </c>
      <c r="AX45" s="79">
        <v>309.58999999999997</v>
      </c>
      <c r="AY45" s="79">
        <v>350</v>
      </c>
      <c r="AZ45" s="80"/>
      <c r="BA45" s="80" t="s">
        <v>38</v>
      </c>
      <c r="BB45" s="77" t="s">
        <v>393</v>
      </c>
      <c r="BC45" s="79">
        <v>314.79000000000002</v>
      </c>
      <c r="BD45" s="79">
        <v>600</v>
      </c>
      <c r="BE45" s="80"/>
      <c r="BF45" s="80" t="s">
        <v>38</v>
      </c>
      <c r="BG45" s="162" t="s">
        <v>141</v>
      </c>
      <c r="BH45" s="79">
        <v>234.55</v>
      </c>
      <c r="BI45" s="79">
        <v>400</v>
      </c>
      <c r="BJ45" s="80"/>
      <c r="BK45" s="80" t="s">
        <v>38</v>
      </c>
      <c r="BL45" s="77" t="s">
        <v>394</v>
      </c>
      <c r="BM45" s="79">
        <v>197.25</v>
      </c>
      <c r="BN45" s="79">
        <v>300</v>
      </c>
      <c r="BO45" s="80"/>
      <c r="BP45" s="80" t="s">
        <v>38</v>
      </c>
      <c r="BQ45" s="77" t="s">
        <v>395</v>
      </c>
      <c r="BR45" s="79">
        <v>535.71</v>
      </c>
      <c r="BS45" s="79">
        <v>1500</v>
      </c>
      <c r="BT45" s="80"/>
      <c r="BU45" s="80" t="s">
        <v>38</v>
      </c>
      <c r="BV45" s="77" t="s">
        <v>396</v>
      </c>
      <c r="BW45" s="79">
        <v>445.79</v>
      </c>
      <c r="BX45" s="79">
        <v>1300</v>
      </c>
      <c r="BY45" s="80"/>
      <c r="BZ45" s="80" t="s">
        <v>38</v>
      </c>
      <c r="CA45" s="77" t="s">
        <v>120</v>
      </c>
      <c r="CB45" s="79">
        <v>265.2</v>
      </c>
      <c r="CC45" s="79">
        <v>500</v>
      </c>
      <c r="CD45" s="80"/>
      <c r="CE45" s="80" t="s">
        <v>38</v>
      </c>
      <c r="CF45" s="77" t="s">
        <v>58</v>
      </c>
      <c r="CG45" s="79">
        <v>700</v>
      </c>
      <c r="CH45" s="79">
        <v>1500</v>
      </c>
      <c r="CI45" s="80"/>
      <c r="CJ45" s="80" t="s">
        <v>38</v>
      </c>
      <c r="CK45" s="77" t="s">
        <v>59</v>
      </c>
      <c r="CL45" s="79">
        <v>502.27</v>
      </c>
      <c r="CM45" s="79">
        <v>1000</v>
      </c>
      <c r="CN45" s="80"/>
      <c r="CO45" s="80" t="s">
        <v>38</v>
      </c>
      <c r="CP45" s="77" t="s">
        <v>385</v>
      </c>
      <c r="CQ45" s="79">
        <v>811.29</v>
      </c>
      <c r="CR45" s="79">
        <v>1500</v>
      </c>
      <c r="CS45" s="80"/>
      <c r="CT45" s="80" t="s">
        <v>38</v>
      </c>
      <c r="CU45" s="77" t="s">
        <v>61</v>
      </c>
      <c r="CV45" s="79">
        <v>633.47</v>
      </c>
      <c r="CW45" s="79">
        <v>1200</v>
      </c>
      <c r="CX45" s="80"/>
      <c r="CY45" s="80" t="s">
        <v>38</v>
      </c>
      <c r="CZ45" s="77" t="s">
        <v>397</v>
      </c>
      <c r="DA45" s="79">
        <v>633.47299999999996</v>
      </c>
      <c r="DB45" s="79">
        <v>1300</v>
      </c>
      <c r="DC45" s="80"/>
      <c r="DD45" s="80" t="s">
        <v>38</v>
      </c>
      <c r="DE45" s="77" t="s">
        <v>126</v>
      </c>
      <c r="DF45" s="79">
        <v>400</v>
      </c>
      <c r="DG45" s="79">
        <v>1100</v>
      </c>
      <c r="DH45" s="80"/>
      <c r="DI45" s="80" t="s">
        <v>38</v>
      </c>
      <c r="DJ45" s="77" t="s">
        <v>126</v>
      </c>
      <c r="DK45" s="79">
        <v>547.02</v>
      </c>
      <c r="DL45" s="79">
        <v>1500</v>
      </c>
      <c r="DM45" s="80"/>
      <c r="DN45" s="80" t="s">
        <v>38</v>
      </c>
      <c r="DO45" s="77" t="s">
        <v>90</v>
      </c>
      <c r="DP45" s="214">
        <v>1065.1099999999999</v>
      </c>
      <c r="DQ45" s="214">
        <v>1500</v>
      </c>
      <c r="DR45" s="80"/>
      <c r="DS45" s="80" t="s">
        <v>38</v>
      </c>
      <c r="DT45" s="77" t="s">
        <v>375</v>
      </c>
      <c r="DU45" s="79">
        <v>605.32000000000005</v>
      </c>
      <c r="DV45" s="79">
        <v>1200</v>
      </c>
      <c r="DW45" s="80"/>
      <c r="DX45" s="78" t="s">
        <v>38</v>
      </c>
      <c r="DY45" s="77" t="s">
        <v>376</v>
      </c>
      <c r="DZ45" s="79">
        <v>722.99</v>
      </c>
      <c r="EA45" s="79">
        <v>700</v>
      </c>
      <c r="EB45" s="80"/>
      <c r="EC45" s="78" t="s">
        <v>38</v>
      </c>
      <c r="ED45" s="77" t="s">
        <v>398</v>
      </c>
      <c r="EE45" s="79">
        <v>400</v>
      </c>
      <c r="EF45" s="75">
        <v>700</v>
      </c>
      <c r="EG45" s="80"/>
      <c r="EH45" s="78" t="s">
        <v>38</v>
      </c>
      <c r="EI45" s="78" t="s">
        <v>378</v>
      </c>
      <c r="EJ45" s="79">
        <v>500</v>
      </c>
      <c r="EK45" s="75">
        <v>500</v>
      </c>
      <c r="EL45" s="80"/>
      <c r="EM45" s="78" t="s">
        <v>38</v>
      </c>
      <c r="EN45" s="78" t="s">
        <v>69</v>
      </c>
      <c r="EO45" s="79">
        <v>376.47</v>
      </c>
      <c r="EP45" s="75">
        <v>300</v>
      </c>
      <c r="EQ45" s="80"/>
      <c r="ER45" s="78" t="s">
        <v>38</v>
      </c>
      <c r="ES45" s="77" t="s">
        <v>380</v>
      </c>
      <c r="ET45" s="79">
        <v>400</v>
      </c>
      <c r="EU45" s="75">
        <v>500</v>
      </c>
      <c r="EV45" s="80"/>
      <c r="EW45" s="328">
        <f t="shared" si="21"/>
        <v>12382.693000000001</v>
      </c>
      <c r="EX45" s="328">
        <f t="shared" si="22"/>
        <v>21560</v>
      </c>
    </row>
    <row r="46" spans="1:154" s="111" customFormat="1" ht="21">
      <c r="A46" s="226"/>
      <c r="B46" s="226"/>
      <c r="C46" s="78" t="s">
        <v>39</v>
      </c>
      <c r="D46" s="77"/>
      <c r="E46" s="74"/>
      <c r="F46" s="74"/>
      <c r="G46" s="80"/>
      <c r="H46" s="95" t="s">
        <v>38</v>
      </c>
      <c r="I46" s="108" t="s">
        <v>250</v>
      </c>
      <c r="J46" s="74">
        <v>277.24</v>
      </c>
      <c r="K46" s="74">
        <v>240</v>
      </c>
      <c r="L46" s="80"/>
      <c r="M46" s="78" t="s">
        <v>96</v>
      </c>
      <c r="N46" s="162">
        <v>2522</v>
      </c>
      <c r="O46" s="74">
        <v>633.47</v>
      </c>
      <c r="P46" s="74">
        <v>2500</v>
      </c>
      <c r="Q46" s="80"/>
      <c r="R46" s="95" t="s">
        <v>38</v>
      </c>
      <c r="S46" s="77" t="s">
        <v>134</v>
      </c>
      <c r="T46" s="79">
        <v>351.43</v>
      </c>
      <c r="U46" s="79">
        <v>500</v>
      </c>
      <c r="V46" s="80"/>
      <c r="W46" s="78" t="s">
        <v>96</v>
      </c>
      <c r="X46" s="77">
        <v>2521</v>
      </c>
      <c r="Y46" s="79">
        <v>547.02</v>
      </c>
      <c r="Z46" s="79">
        <v>3000</v>
      </c>
      <c r="AA46" s="80"/>
      <c r="AB46" s="78" t="s">
        <v>96</v>
      </c>
      <c r="AC46" s="77">
        <v>2525</v>
      </c>
      <c r="AD46" s="74">
        <v>605.32000000000005</v>
      </c>
      <c r="AE46" s="74">
        <v>2800</v>
      </c>
      <c r="AF46" s="80"/>
      <c r="AG46" s="78" t="s">
        <v>96</v>
      </c>
      <c r="AH46" s="77">
        <v>2527</v>
      </c>
      <c r="AI46" s="79">
        <v>557.79999999999995</v>
      </c>
      <c r="AJ46" s="79">
        <v>2550</v>
      </c>
      <c r="AK46" s="80"/>
      <c r="AL46" s="95" t="s">
        <v>38</v>
      </c>
      <c r="AM46" s="77" t="s">
        <v>101</v>
      </c>
      <c r="AN46" s="79">
        <v>837.33</v>
      </c>
      <c r="AO46" s="79">
        <v>800</v>
      </c>
      <c r="AP46" s="80"/>
      <c r="AQ46" s="80" t="s">
        <v>38</v>
      </c>
      <c r="AR46" s="77" t="s">
        <v>399</v>
      </c>
      <c r="AS46" s="79">
        <v>458.68</v>
      </c>
      <c r="AT46" s="79">
        <v>500</v>
      </c>
      <c r="AU46" s="80"/>
      <c r="AV46" s="80" t="s">
        <v>38</v>
      </c>
      <c r="AW46" s="77" t="s">
        <v>300</v>
      </c>
      <c r="AX46" s="79">
        <v>409.81</v>
      </c>
      <c r="AY46" s="79">
        <v>1000</v>
      </c>
      <c r="AZ46" s="80"/>
      <c r="BA46" s="78" t="s">
        <v>96</v>
      </c>
      <c r="BB46" s="77">
        <v>2528</v>
      </c>
      <c r="BC46" s="79">
        <v>400</v>
      </c>
      <c r="BD46" s="79">
        <v>2200</v>
      </c>
      <c r="BE46" s="80"/>
      <c r="BF46" s="78" t="s">
        <v>96</v>
      </c>
      <c r="BG46" s="162">
        <v>2528</v>
      </c>
      <c r="BH46" s="79">
        <v>579.91999999999996</v>
      </c>
      <c r="BI46" s="79">
        <v>2500</v>
      </c>
      <c r="BJ46" s="80"/>
      <c r="BK46" s="80" t="s">
        <v>38</v>
      </c>
      <c r="BL46" s="77" t="s">
        <v>400</v>
      </c>
      <c r="BM46" s="79">
        <v>148.46</v>
      </c>
      <c r="BN46" s="79">
        <v>250</v>
      </c>
      <c r="BO46" s="80"/>
      <c r="BP46" s="78" t="s">
        <v>39</v>
      </c>
      <c r="BQ46" s="77" t="s">
        <v>106</v>
      </c>
      <c r="BR46" s="79">
        <v>388.66</v>
      </c>
      <c r="BS46" s="79">
        <v>900</v>
      </c>
      <c r="BT46" s="80"/>
      <c r="BU46" s="80" t="s">
        <v>39</v>
      </c>
      <c r="BV46" s="77" t="s">
        <v>382</v>
      </c>
      <c r="BW46" s="79">
        <v>120.69</v>
      </c>
      <c r="BX46" s="79">
        <v>500</v>
      </c>
      <c r="BY46" s="80"/>
      <c r="BZ46" s="78" t="s">
        <v>39</v>
      </c>
      <c r="CA46" s="77" t="s">
        <v>101</v>
      </c>
      <c r="CB46" s="79">
        <v>837.33</v>
      </c>
      <c r="CC46" s="79">
        <v>1500</v>
      </c>
      <c r="CD46" s="80"/>
      <c r="CE46" s="78" t="s">
        <v>39</v>
      </c>
      <c r="CF46" s="77" t="s">
        <v>401</v>
      </c>
      <c r="CG46" s="79">
        <v>116.05</v>
      </c>
      <c r="CH46" s="79">
        <v>700</v>
      </c>
      <c r="CI46" s="80"/>
      <c r="CJ46" s="80" t="s">
        <v>38</v>
      </c>
      <c r="CK46" s="77" t="s">
        <v>89</v>
      </c>
      <c r="CL46" s="79">
        <v>372</v>
      </c>
      <c r="CM46" s="79">
        <v>1000</v>
      </c>
      <c r="CN46" s="80"/>
      <c r="CO46" s="78" t="s">
        <v>39</v>
      </c>
      <c r="CP46" s="77" t="s">
        <v>399</v>
      </c>
      <c r="CQ46" s="79">
        <v>458.68</v>
      </c>
      <c r="CR46" s="79">
        <v>1300</v>
      </c>
      <c r="CS46" s="80"/>
      <c r="CT46" s="78" t="s">
        <v>39</v>
      </c>
      <c r="CU46" s="77" t="s">
        <v>107</v>
      </c>
      <c r="CV46" s="79">
        <v>193.66</v>
      </c>
      <c r="CW46" s="79">
        <v>500</v>
      </c>
      <c r="CX46" s="80"/>
      <c r="CY46" s="78" t="s">
        <v>39</v>
      </c>
      <c r="CZ46" s="77" t="s">
        <v>402</v>
      </c>
      <c r="DA46" s="79">
        <v>236.36</v>
      </c>
      <c r="DB46" s="79">
        <v>600</v>
      </c>
      <c r="DC46" s="80"/>
      <c r="DD46" s="78" t="s">
        <v>39</v>
      </c>
      <c r="DE46" s="77" t="s">
        <v>393</v>
      </c>
      <c r="DF46" s="79">
        <v>314.79000000000002</v>
      </c>
      <c r="DG46" s="79">
        <v>1000</v>
      </c>
      <c r="DH46" s="80"/>
      <c r="DI46" s="78" t="s">
        <v>39</v>
      </c>
      <c r="DJ46" s="77" t="s">
        <v>403</v>
      </c>
      <c r="DK46" s="79">
        <v>591.36</v>
      </c>
      <c r="DL46" s="79">
        <v>1400</v>
      </c>
      <c r="DM46" s="80"/>
      <c r="DN46" s="78" t="s">
        <v>39</v>
      </c>
      <c r="DO46" s="77" t="s">
        <v>396</v>
      </c>
      <c r="DP46" s="76">
        <v>445.79</v>
      </c>
      <c r="DQ46" s="76">
        <v>1000</v>
      </c>
      <c r="DR46" s="80"/>
      <c r="DS46" s="80" t="s">
        <v>39</v>
      </c>
      <c r="DT46" s="77" t="s">
        <v>120</v>
      </c>
      <c r="DU46" s="79">
        <v>265.83</v>
      </c>
      <c r="DV46" s="79">
        <v>500</v>
      </c>
      <c r="DW46" s="80"/>
      <c r="DX46" s="80" t="s">
        <v>39</v>
      </c>
      <c r="DY46" s="77" t="s">
        <v>396</v>
      </c>
      <c r="DZ46" s="79">
        <v>594.23</v>
      </c>
      <c r="EA46" s="79">
        <v>1000</v>
      </c>
      <c r="EB46" s="80"/>
      <c r="EC46" s="80" t="s">
        <v>39</v>
      </c>
      <c r="ED46" s="77" t="s">
        <v>120</v>
      </c>
      <c r="EE46" s="79">
        <v>260.83</v>
      </c>
      <c r="EF46" s="75">
        <v>500</v>
      </c>
      <c r="EG46" s="80"/>
      <c r="EH46" s="80" t="s">
        <v>39</v>
      </c>
      <c r="EI46" s="78" t="s">
        <v>58</v>
      </c>
      <c r="EJ46" s="79">
        <v>700</v>
      </c>
      <c r="EK46" s="75">
        <v>600</v>
      </c>
      <c r="EL46" s="80"/>
      <c r="EM46" s="78" t="s">
        <v>39</v>
      </c>
      <c r="EN46" s="78" t="s">
        <v>59</v>
      </c>
      <c r="EO46" s="79">
        <v>502.27</v>
      </c>
      <c r="EP46" s="75">
        <v>500</v>
      </c>
      <c r="EQ46" s="80"/>
      <c r="ER46" s="78" t="s">
        <v>39</v>
      </c>
      <c r="ES46" s="77" t="s">
        <v>385</v>
      </c>
      <c r="ET46" s="79">
        <v>767.23</v>
      </c>
      <c r="EU46" s="75">
        <v>1200</v>
      </c>
      <c r="EV46" s="80"/>
      <c r="EW46" s="328">
        <f t="shared" si="21"/>
        <v>12972.240000000003</v>
      </c>
      <c r="EX46" s="328">
        <f t="shared" si="22"/>
        <v>33540</v>
      </c>
    </row>
    <row r="47" spans="1:154" s="111" customFormat="1" ht="21">
      <c r="A47" s="259"/>
      <c r="B47" s="226"/>
      <c r="C47" s="78" t="s">
        <v>96</v>
      </c>
      <c r="D47" s="77">
        <v>2524</v>
      </c>
      <c r="E47" s="74">
        <v>767.23</v>
      </c>
      <c r="F47" s="74">
        <v>2800</v>
      </c>
      <c r="G47" s="80"/>
      <c r="H47" s="78" t="s">
        <v>96</v>
      </c>
      <c r="I47" s="108">
        <v>2522</v>
      </c>
      <c r="J47" s="74">
        <v>633.47</v>
      </c>
      <c r="K47" s="74">
        <v>2500</v>
      </c>
      <c r="L47" s="80"/>
      <c r="M47" s="95"/>
      <c r="N47" s="162"/>
      <c r="O47" s="74"/>
      <c r="P47" s="74"/>
      <c r="Q47" s="80"/>
      <c r="R47" s="78" t="s">
        <v>96</v>
      </c>
      <c r="S47" s="77">
        <v>2521</v>
      </c>
      <c r="T47" s="79">
        <v>400</v>
      </c>
      <c r="U47" s="79">
        <v>2200</v>
      </c>
      <c r="V47" s="80"/>
      <c r="W47" s="95"/>
      <c r="X47" s="77"/>
      <c r="Y47" s="79"/>
      <c r="Z47" s="79"/>
      <c r="AA47" s="80"/>
      <c r="AB47" s="95"/>
      <c r="AC47" s="77"/>
      <c r="AD47" s="74"/>
      <c r="AE47" s="74"/>
      <c r="AF47" s="80"/>
      <c r="AG47" s="78"/>
      <c r="AH47" s="77"/>
      <c r="AI47" s="79"/>
      <c r="AJ47" s="79"/>
      <c r="AK47" s="80"/>
      <c r="AL47" s="78" t="s">
        <v>96</v>
      </c>
      <c r="AM47" s="77">
        <v>2527</v>
      </c>
      <c r="AN47" s="79">
        <v>500</v>
      </c>
      <c r="AO47" s="79">
        <v>1450</v>
      </c>
      <c r="AP47" s="80"/>
      <c r="AQ47" s="78" t="s">
        <v>96</v>
      </c>
      <c r="AR47" s="77">
        <v>2526</v>
      </c>
      <c r="AS47" s="79">
        <v>500</v>
      </c>
      <c r="AT47" s="79">
        <v>2200</v>
      </c>
      <c r="AU47" s="80"/>
      <c r="AV47" s="80" t="s">
        <v>38</v>
      </c>
      <c r="AW47" s="77" t="s">
        <v>404</v>
      </c>
      <c r="AX47" s="79">
        <v>368.04</v>
      </c>
      <c r="AY47" s="79">
        <v>750</v>
      </c>
      <c r="AZ47" s="80"/>
      <c r="BA47" s="80"/>
      <c r="BB47" s="77"/>
      <c r="BC47" s="79"/>
      <c r="BD47" s="79"/>
      <c r="BE47" s="80"/>
      <c r="BF47" s="80"/>
      <c r="BG47" s="162"/>
      <c r="BH47" s="79"/>
      <c r="BI47" s="79"/>
      <c r="BJ47" s="80"/>
      <c r="BK47" s="80" t="s">
        <v>38</v>
      </c>
      <c r="BL47" s="77" t="s">
        <v>403</v>
      </c>
      <c r="BM47" s="79">
        <v>591.21</v>
      </c>
      <c r="BN47" s="79">
        <v>800</v>
      </c>
      <c r="BO47" s="80"/>
      <c r="BP47" s="78" t="s">
        <v>39</v>
      </c>
      <c r="BQ47" s="77" t="s">
        <v>381</v>
      </c>
      <c r="BR47" s="79">
        <v>181.13</v>
      </c>
      <c r="BS47" s="79">
        <v>600</v>
      </c>
      <c r="BT47" s="80"/>
      <c r="BU47" s="80" t="s">
        <v>39</v>
      </c>
      <c r="BV47" s="77" t="s">
        <v>134</v>
      </c>
      <c r="BW47" s="79">
        <v>351.43</v>
      </c>
      <c r="BX47" s="79">
        <v>1000</v>
      </c>
      <c r="BY47" s="80"/>
      <c r="BZ47" s="78" t="s">
        <v>39</v>
      </c>
      <c r="CA47" s="77" t="s">
        <v>367</v>
      </c>
      <c r="CB47" s="79">
        <v>235</v>
      </c>
      <c r="CC47" s="79">
        <v>800</v>
      </c>
      <c r="CD47" s="80"/>
      <c r="CE47" s="78"/>
      <c r="CF47" s="77"/>
      <c r="CG47" s="79"/>
      <c r="CH47" s="79"/>
      <c r="CI47" s="80"/>
      <c r="CJ47" s="78" t="s">
        <v>39</v>
      </c>
      <c r="CK47" s="77" t="s">
        <v>405</v>
      </c>
      <c r="CL47" s="79">
        <v>212.4</v>
      </c>
      <c r="CM47" s="79">
        <v>800</v>
      </c>
      <c r="CN47" s="80"/>
      <c r="CO47" s="78"/>
      <c r="CP47" s="77"/>
      <c r="CQ47" s="79"/>
      <c r="CR47" s="79"/>
      <c r="CS47" s="80"/>
      <c r="CT47" s="78" t="s">
        <v>39</v>
      </c>
      <c r="CU47" s="77" t="s">
        <v>404</v>
      </c>
      <c r="CV47" s="79">
        <v>368.04</v>
      </c>
      <c r="CW47" s="79">
        <v>800</v>
      </c>
      <c r="CX47" s="80"/>
      <c r="CY47" s="78" t="s">
        <v>39</v>
      </c>
      <c r="CZ47" s="77" t="s">
        <v>300</v>
      </c>
      <c r="DA47" s="79">
        <v>409.81</v>
      </c>
      <c r="DB47" s="79">
        <v>1100</v>
      </c>
      <c r="DC47" s="80"/>
      <c r="DD47" s="78" t="s">
        <v>39</v>
      </c>
      <c r="DE47" s="77" t="s">
        <v>400</v>
      </c>
      <c r="DF47" s="79">
        <v>148.46</v>
      </c>
      <c r="DG47" s="79">
        <v>500</v>
      </c>
      <c r="DH47" s="80"/>
      <c r="DI47" s="80"/>
      <c r="DJ47" s="77"/>
      <c r="DK47" s="79"/>
      <c r="DL47" s="79"/>
      <c r="DM47" s="80"/>
      <c r="DN47" s="78"/>
      <c r="DO47" s="77"/>
      <c r="DP47" s="79"/>
      <c r="DQ47" s="79"/>
      <c r="DR47" s="80"/>
      <c r="DS47" s="78" t="s">
        <v>96</v>
      </c>
      <c r="DT47" s="77" t="s">
        <v>406</v>
      </c>
      <c r="DU47" s="79">
        <v>277.23500000000001</v>
      </c>
      <c r="DV47" s="79">
        <v>700</v>
      </c>
      <c r="DW47" s="80"/>
      <c r="DX47" s="78" t="s">
        <v>96</v>
      </c>
      <c r="DY47" s="77" t="s">
        <v>407</v>
      </c>
      <c r="DZ47" s="79">
        <v>361.73</v>
      </c>
      <c r="EA47" s="79">
        <v>1000</v>
      </c>
      <c r="EB47" s="80"/>
      <c r="EC47" s="78" t="s">
        <v>96</v>
      </c>
      <c r="ED47" s="77" t="s">
        <v>367</v>
      </c>
      <c r="EE47" s="79">
        <v>236.34</v>
      </c>
      <c r="EF47" s="75">
        <v>700</v>
      </c>
      <c r="EG47" s="80"/>
      <c r="EH47" s="78" t="s">
        <v>96</v>
      </c>
      <c r="EI47" s="78" t="s">
        <v>405</v>
      </c>
      <c r="EJ47" s="79">
        <v>234.1</v>
      </c>
      <c r="EK47" s="75">
        <v>600</v>
      </c>
      <c r="EL47" s="80"/>
      <c r="EM47" s="78" t="s">
        <v>39</v>
      </c>
      <c r="EN47" s="78" t="s">
        <v>89</v>
      </c>
      <c r="EO47" s="79">
        <v>372</v>
      </c>
      <c r="EP47" s="75">
        <v>500</v>
      </c>
      <c r="EQ47" s="80"/>
      <c r="ER47" s="78" t="s">
        <v>96</v>
      </c>
      <c r="ES47" s="77" t="s">
        <v>399</v>
      </c>
      <c r="ET47" s="79">
        <v>451.1</v>
      </c>
      <c r="EU47" s="75">
        <v>1500</v>
      </c>
      <c r="EV47" s="80"/>
      <c r="EW47" s="328">
        <f t="shared" si="21"/>
        <v>7598.7250000000004</v>
      </c>
      <c r="EX47" s="328">
        <f t="shared" si="22"/>
        <v>23300</v>
      </c>
    </row>
    <row r="48" spans="1:154" s="111" customFormat="1" ht="21">
      <c r="A48" s="226"/>
      <c r="B48" s="226"/>
      <c r="C48" s="80"/>
      <c r="D48" s="77"/>
      <c r="E48" s="74"/>
      <c r="F48" s="74"/>
      <c r="G48" s="80"/>
      <c r="H48" s="78"/>
      <c r="I48" s="108"/>
      <c r="J48" s="74"/>
      <c r="K48" s="74"/>
      <c r="L48" s="80"/>
      <c r="M48" s="95"/>
      <c r="N48" s="162"/>
      <c r="O48" s="74"/>
      <c r="P48" s="74"/>
      <c r="Q48" s="80"/>
      <c r="R48" s="80"/>
      <c r="S48" s="77"/>
      <c r="T48" s="79"/>
      <c r="U48" s="79"/>
      <c r="V48" s="80"/>
      <c r="W48" s="80"/>
      <c r="X48" s="77"/>
      <c r="Y48" s="79"/>
      <c r="Z48" s="79"/>
      <c r="AA48" s="80"/>
      <c r="AB48" s="95"/>
      <c r="AC48" s="77"/>
      <c r="AD48" s="74"/>
      <c r="AE48" s="74"/>
      <c r="AF48" s="80"/>
      <c r="AG48" s="80"/>
      <c r="AH48" s="77"/>
      <c r="AI48" s="79"/>
      <c r="AJ48" s="79"/>
      <c r="AK48" s="80"/>
      <c r="AL48" s="80"/>
      <c r="AM48" s="77"/>
      <c r="AN48" s="79"/>
      <c r="AO48" s="79"/>
      <c r="AP48" s="80"/>
      <c r="AQ48" s="80"/>
      <c r="AR48" s="77"/>
      <c r="AS48" s="79"/>
      <c r="AT48" s="79"/>
      <c r="AU48" s="80"/>
      <c r="AV48" s="80" t="s">
        <v>38</v>
      </c>
      <c r="AW48" s="77" t="s">
        <v>402</v>
      </c>
      <c r="AX48" s="79">
        <v>236.36</v>
      </c>
      <c r="AY48" s="79">
        <v>400</v>
      </c>
      <c r="AZ48" s="80"/>
      <c r="BA48" s="80"/>
      <c r="BB48" s="77"/>
      <c r="BC48" s="79"/>
      <c r="BD48" s="79"/>
      <c r="BE48" s="80"/>
      <c r="BF48" s="80"/>
      <c r="BG48" s="162"/>
      <c r="BH48" s="79"/>
      <c r="BI48" s="79"/>
      <c r="BJ48" s="80"/>
      <c r="BK48" s="80" t="s">
        <v>39</v>
      </c>
      <c r="BL48" s="77" t="s">
        <v>406</v>
      </c>
      <c r="BM48" s="79">
        <v>277.24</v>
      </c>
      <c r="BN48" s="79">
        <v>700</v>
      </c>
      <c r="BO48" s="80"/>
      <c r="BP48" s="80"/>
      <c r="BQ48" s="77"/>
      <c r="BR48" s="79"/>
      <c r="BS48" s="79"/>
      <c r="BT48" s="80"/>
      <c r="BU48" s="80"/>
      <c r="BV48" s="77"/>
      <c r="BW48" s="79"/>
      <c r="BX48" s="79"/>
      <c r="BY48" s="80"/>
      <c r="BZ48" s="80"/>
      <c r="CA48" s="77"/>
      <c r="CB48" s="79"/>
      <c r="CC48" s="79"/>
      <c r="CD48" s="80"/>
      <c r="CE48" s="78"/>
      <c r="CF48" s="77"/>
      <c r="CG48" s="79"/>
      <c r="CH48" s="79"/>
      <c r="CI48" s="80"/>
      <c r="CJ48" s="80"/>
      <c r="CK48" s="77"/>
      <c r="CL48" s="79"/>
      <c r="CM48" s="79"/>
      <c r="CN48" s="80"/>
      <c r="CO48" s="80"/>
      <c r="CP48" s="77"/>
      <c r="CQ48" s="79"/>
      <c r="CR48" s="79"/>
      <c r="CS48" s="80"/>
      <c r="CT48" s="78" t="s">
        <v>39</v>
      </c>
      <c r="CU48" s="77" t="s">
        <v>141</v>
      </c>
      <c r="CV48" s="79">
        <v>243.55</v>
      </c>
      <c r="CW48" s="79">
        <v>400</v>
      </c>
      <c r="CX48" s="80"/>
      <c r="CY48" s="78"/>
      <c r="CZ48" s="77"/>
      <c r="DA48" s="79"/>
      <c r="DB48" s="79"/>
      <c r="DC48" s="80"/>
      <c r="DD48" s="78" t="s">
        <v>39</v>
      </c>
      <c r="DE48" s="77" t="s">
        <v>394</v>
      </c>
      <c r="DF48" s="79">
        <v>197.25</v>
      </c>
      <c r="DG48" s="79">
        <v>500</v>
      </c>
      <c r="DH48" s="80"/>
      <c r="DI48" s="78"/>
      <c r="DJ48" s="77"/>
      <c r="DK48" s="79"/>
      <c r="DL48" s="79"/>
      <c r="DM48" s="80"/>
      <c r="DN48" s="78"/>
      <c r="DO48" s="77"/>
      <c r="DP48" s="79"/>
      <c r="DQ48" s="79"/>
      <c r="DR48" s="80"/>
      <c r="DS48" s="78" t="s">
        <v>96</v>
      </c>
      <c r="DT48" s="77" t="s">
        <v>408</v>
      </c>
      <c r="DU48" s="79">
        <v>335.07600000000002</v>
      </c>
      <c r="DV48" s="79">
        <v>800</v>
      </c>
      <c r="DW48" s="80"/>
      <c r="DX48" s="78" t="s">
        <v>96</v>
      </c>
      <c r="DY48" s="77" t="s">
        <v>381</v>
      </c>
      <c r="DZ48" s="79">
        <v>224.74</v>
      </c>
      <c r="EA48" s="79">
        <v>500</v>
      </c>
      <c r="EB48" s="80"/>
      <c r="EC48" s="78" t="s">
        <v>96</v>
      </c>
      <c r="ED48" s="77" t="s">
        <v>382</v>
      </c>
      <c r="EE48" s="79">
        <v>149.51</v>
      </c>
      <c r="EF48" s="75">
        <v>400</v>
      </c>
      <c r="EG48" s="80"/>
      <c r="EH48" s="78" t="s">
        <v>96</v>
      </c>
      <c r="EI48" s="78" t="s">
        <v>101</v>
      </c>
      <c r="EJ48" s="79">
        <v>400</v>
      </c>
      <c r="EK48" s="75">
        <v>1500</v>
      </c>
      <c r="EL48" s="80"/>
      <c r="EM48" s="78" t="s">
        <v>96</v>
      </c>
      <c r="EN48" s="78" t="s">
        <v>401</v>
      </c>
      <c r="EO48" s="79">
        <v>116.05</v>
      </c>
      <c r="EP48" s="75">
        <v>500</v>
      </c>
      <c r="EQ48" s="80"/>
      <c r="ER48" s="80"/>
      <c r="ES48" s="77"/>
      <c r="ET48" s="79"/>
      <c r="EU48" s="75"/>
      <c r="EV48" s="80"/>
      <c r="EW48" s="328">
        <f t="shared" si="21"/>
        <v>2179.7760000000003</v>
      </c>
      <c r="EX48" s="328">
        <f t="shared" si="22"/>
        <v>5700</v>
      </c>
    </row>
    <row r="49" spans="1:154" s="111" customFormat="1" ht="21">
      <c r="A49" s="226"/>
      <c r="B49" s="226"/>
      <c r="C49" s="78"/>
      <c r="D49" s="85"/>
      <c r="E49" s="74"/>
      <c r="F49" s="74"/>
      <c r="G49" s="80"/>
      <c r="H49" s="78"/>
      <c r="I49" s="108"/>
      <c r="J49" s="74"/>
      <c r="K49" s="74"/>
      <c r="L49" s="80"/>
      <c r="M49" s="95"/>
      <c r="N49" s="162"/>
      <c r="O49" s="74"/>
      <c r="P49" s="74"/>
      <c r="Q49" s="80"/>
      <c r="R49" s="78"/>
      <c r="S49" s="85"/>
      <c r="T49" s="79"/>
      <c r="U49" s="79"/>
      <c r="V49" s="80"/>
      <c r="W49" s="78"/>
      <c r="X49" s="85"/>
      <c r="Y49" s="79"/>
      <c r="Z49" s="79"/>
      <c r="AA49" s="80"/>
      <c r="AB49" s="78"/>
      <c r="AC49" s="85"/>
      <c r="AD49" s="74"/>
      <c r="AE49" s="74"/>
      <c r="AF49" s="80"/>
      <c r="AG49" s="78"/>
      <c r="AH49" s="85"/>
      <c r="AI49" s="79"/>
      <c r="AJ49" s="79"/>
      <c r="AK49" s="80"/>
      <c r="AL49" s="78"/>
      <c r="AM49" s="85"/>
      <c r="AN49" s="79"/>
      <c r="AO49" s="79"/>
      <c r="AP49" s="80"/>
      <c r="AQ49" s="80"/>
      <c r="AR49" s="85"/>
      <c r="AS49" s="79"/>
      <c r="AT49" s="79"/>
      <c r="AU49" s="80"/>
      <c r="AV49" s="78" t="s">
        <v>96</v>
      </c>
      <c r="AW49" s="85">
        <v>2526</v>
      </c>
      <c r="AX49" s="79">
        <v>375.47</v>
      </c>
      <c r="AY49" s="79">
        <v>1900</v>
      </c>
      <c r="AZ49" s="80"/>
      <c r="BA49" s="78"/>
      <c r="BB49" s="85"/>
      <c r="BC49" s="79"/>
      <c r="BD49" s="79"/>
      <c r="BE49" s="80"/>
      <c r="BF49" s="78"/>
      <c r="BG49" s="162"/>
      <c r="BH49" s="79"/>
      <c r="BI49" s="79"/>
      <c r="BJ49" s="80"/>
      <c r="BK49" s="80" t="s">
        <v>39</v>
      </c>
      <c r="BL49" s="77" t="s">
        <v>381</v>
      </c>
      <c r="BM49" s="79">
        <v>335.08</v>
      </c>
      <c r="BN49" s="79">
        <v>550</v>
      </c>
      <c r="BO49" s="80"/>
      <c r="BP49" s="78"/>
      <c r="BQ49" s="85"/>
      <c r="BR49" s="79"/>
      <c r="BS49" s="79"/>
      <c r="BT49" s="80"/>
      <c r="BU49" s="78"/>
      <c r="BV49" s="85"/>
      <c r="BW49" s="79"/>
      <c r="BX49" s="79"/>
      <c r="BY49" s="80"/>
      <c r="BZ49" s="78"/>
      <c r="CA49" s="85"/>
      <c r="CB49" s="79"/>
      <c r="CC49" s="79"/>
      <c r="CD49" s="80"/>
      <c r="CE49" s="78"/>
      <c r="CF49" s="85"/>
      <c r="CG49" s="79"/>
      <c r="CH49" s="79"/>
      <c r="CI49" s="80"/>
      <c r="CJ49" s="78"/>
      <c r="CK49" s="85"/>
      <c r="CL49" s="79"/>
      <c r="CM49" s="79"/>
      <c r="CN49" s="80"/>
      <c r="CO49" s="78"/>
      <c r="CP49" s="85"/>
      <c r="CQ49" s="79"/>
      <c r="CR49" s="79"/>
      <c r="CS49" s="80"/>
      <c r="CT49" s="78"/>
      <c r="CU49" s="85"/>
      <c r="CV49" s="79"/>
      <c r="CW49" s="79"/>
      <c r="CX49" s="80"/>
      <c r="CY49" s="78"/>
      <c r="CZ49" s="85"/>
      <c r="DA49" s="79"/>
      <c r="DB49" s="79"/>
      <c r="DC49" s="80"/>
      <c r="DD49" s="78"/>
      <c r="DE49" s="85"/>
      <c r="DF49" s="79"/>
      <c r="DG49" s="79"/>
      <c r="DH49" s="80"/>
      <c r="DI49" s="78"/>
      <c r="DJ49" s="85"/>
      <c r="DK49" s="79"/>
      <c r="DL49" s="79"/>
      <c r="DM49" s="80"/>
      <c r="DN49" s="78"/>
      <c r="DO49" s="85"/>
      <c r="DP49" s="79"/>
      <c r="DQ49" s="79"/>
      <c r="DR49" s="80"/>
      <c r="DS49" s="78"/>
      <c r="DT49" s="85"/>
      <c r="DU49" s="79"/>
      <c r="DV49" s="79"/>
      <c r="DW49" s="80"/>
      <c r="DX49" s="78"/>
      <c r="DY49" s="85"/>
      <c r="DZ49" s="79"/>
      <c r="EA49" s="79"/>
      <c r="EB49" s="80"/>
      <c r="EC49" s="78" t="s">
        <v>96</v>
      </c>
      <c r="ED49" s="108" t="s">
        <v>134</v>
      </c>
      <c r="EE49" s="79">
        <v>321.60000000000002</v>
      </c>
      <c r="EF49" s="75">
        <v>900</v>
      </c>
      <c r="EG49" s="80"/>
      <c r="EH49" s="78"/>
      <c r="EI49" s="80"/>
      <c r="EJ49" s="79"/>
      <c r="EK49" s="75"/>
      <c r="EL49" s="80"/>
      <c r="EM49" s="78" t="s">
        <v>96</v>
      </c>
      <c r="EN49" s="78" t="s">
        <v>129</v>
      </c>
      <c r="EO49" s="79">
        <v>437.33</v>
      </c>
      <c r="EP49" s="75">
        <v>1500</v>
      </c>
      <c r="EQ49" s="80"/>
      <c r="ER49" s="78"/>
      <c r="ES49" s="85"/>
      <c r="ET49" s="79"/>
      <c r="EU49" s="75"/>
      <c r="EV49" s="80"/>
      <c r="EW49" s="328">
        <f t="shared" si="21"/>
        <v>1469.48</v>
      </c>
      <c r="EX49" s="328">
        <f t="shared" si="22"/>
        <v>4850</v>
      </c>
    </row>
    <row r="50" spans="1:154" s="111" customFormat="1" ht="21.75" thickBot="1">
      <c r="A50" s="261"/>
      <c r="B50" s="262" t="s">
        <v>43</v>
      </c>
      <c r="C50" s="84"/>
      <c r="D50" s="106"/>
      <c r="E50" s="81">
        <f>SUM(E45:E49)</f>
        <v>767.23</v>
      </c>
      <c r="F50" s="81">
        <f>SUM(F45:F49)</f>
        <v>2800</v>
      </c>
      <c r="G50" s="84"/>
      <c r="H50" s="84"/>
      <c r="I50" s="199"/>
      <c r="J50" s="81">
        <f>SUM(J45:J49)</f>
        <v>1245.79</v>
      </c>
      <c r="K50" s="81">
        <f>SUM(K45:K49)</f>
        <v>3000</v>
      </c>
      <c r="L50" s="84"/>
      <c r="M50" s="84"/>
      <c r="N50" s="33"/>
      <c r="O50" s="81">
        <v>1022.1300000000001</v>
      </c>
      <c r="P50" s="81">
        <f>SUM(P45:P48)</f>
        <v>3000</v>
      </c>
      <c r="Q50" s="84"/>
      <c r="R50" s="84"/>
      <c r="S50" s="106"/>
      <c r="T50" s="81">
        <f>SUM(T45:T49)</f>
        <v>963.56</v>
      </c>
      <c r="U50" s="81">
        <f>SUM(U45:U49)</f>
        <v>3000</v>
      </c>
      <c r="V50" s="84"/>
      <c r="W50" s="84"/>
      <c r="X50" s="106"/>
      <c r="Y50" s="81">
        <f>SUM(Y45:Y49)</f>
        <v>663.06999999999994</v>
      </c>
      <c r="Z50" s="81">
        <f>SUM(Z45:Z49)</f>
        <v>3200</v>
      </c>
      <c r="AA50" s="84"/>
      <c r="AB50" s="84"/>
      <c r="AC50" s="106"/>
      <c r="AD50" s="81">
        <f>SUM(AD45:AD49)</f>
        <v>840.32</v>
      </c>
      <c r="AE50" s="81">
        <f>SUM(AE45:AE49)</f>
        <v>3100</v>
      </c>
      <c r="AF50" s="84"/>
      <c r="AG50" s="84"/>
      <c r="AH50" s="106"/>
      <c r="AI50" s="81">
        <f>SUM(AI45:AI49)</f>
        <v>678.49</v>
      </c>
      <c r="AJ50" s="81">
        <f>SUM(AJ45:AJ49)</f>
        <v>2700</v>
      </c>
      <c r="AK50" s="84"/>
      <c r="AL50" s="84"/>
      <c r="AM50" s="106"/>
      <c r="AN50" s="81">
        <f>SUM(AN45:AN49)</f>
        <v>1518.46</v>
      </c>
      <c r="AO50" s="81">
        <f>SUM(AO45:AO49)</f>
        <v>2550</v>
      </c>
      <c r="AP50" s="84"/>
      <c r="AQ50" s="84"/>
      <c r="AR50" s="106"/>
      <c r="AS50" s="81">
        <v>1182.3400000000001</v>
      </c>
      <c r="AT50" s="81">
        <v>2800</v>
      </c>
      <c r="AU50" s="84"/>
      <c r="AV50" s="84"/>
      <c r="AW50" s="106"/>
      <c r="AX50" s="81">
        <f>SUM(AX45:AX49)</f>
        <v>1699.2700000000002</v>
      </c>
      <c r="AY50" s="81">
        <f>SUM(AY45:AY49)</f>
        <v>4400</v>
      </c>
      <c r="AZ50" s="84"/>
      <c r="BA50" s="84"/>
      <c r="BB50" s="106"/>
      <c r="BC50" s="81">
        <f>SUM(BC45:BC49)</f>
        <v>714.79</v>
      </c>
      <c r="BD50" s="81">
        <f>SUM(BD45:BD49)</f>
        <v>2800</v>
      </c>
      <c r="BE50" s="84"/>
      <c r="BF50" s="84"/>
      <c r="BG50" s="33"/>
      <c r="BH50" s="81">
        <v>814.47</v>
      </c>
      <c r="BI50" s="81">
        <v>2900</v>
      </c>
      <c r="BJ50" s="84"/>
      <c r="BK50" s="84"/>
      <c r="BL50" s="106"/>
      <c r="BM50" s="81">
        <f>SUM(BM45:BM49)</f>
        <v>1549.24</v>
      </c>
      <c r="BN50" s="81">
        <f>SUM(BN45:BN49)</f>
        <v>2600</v>
      </c>
      <c r="BO50" s="84"/>
      <c r="BP50" s="84"/>
      <c r="BQ50" s="106"/>
      <c r="BR50" s="81">
        <f>SUM(BR45:BR49)</f>
        <v>1105.5</v>
      </c>
      <c r="BS50" s="81">
        <f>SUM(BS45:BS49)</f>
        <v>3000</v>
      </c>
      <c r="BT50" s="84"/>
      <c r="BU50" s="84"/>
      <c r="BV50" s="106"/>
      <c r="BW50" s="81">
        <v>917.91000000000008</v>
      </c>
      <c r="BX50" s="81">
        <v>2800</v>
      </c>
      <c r="BY50" s="84"/>
      <c r="BZ50" s="84"/>
      <c r="CA50" s="106"/>
      <c r="CB50" s="81">
        <f>SUM(CB45:CB49)</f>
        <v>1337.53</v>
      </c>
      <c r="CC50" s="81">
        <f>SUM(CC45:CC49)</f>
        <v>2800</v>
      </c>
      <c r="CD50" s="84"/>
      <c r="CE50" s="84"/>
      <c r="CF50" s="106"/>
      <c r="CG50" s="81">
        <f>SUM(CG45:CG49)</f>
        <v>816.05</v>
      </c>
      <c r="CH50" s="81">
        <f>SUM(CH45:CH49)</f>
        <v>2200</v>
      </c>
      <c r="CI50" s="84"/>
      <c r="CJ50" s="84"/>
      <c r="CK50" s="106"/>
      <c r="CL50" s="81">
        <f>SUM(CL45:CL49)</f>
        <v>1086.67</v>
      </c>
      <c r="CM50" s="81">
        <f>SUM(CM45:CM49)</f>
        <v>2800</v>
      </c>
      <c r="CN50" s="84"/>
      <c r="CO50" s="84"/>
      <c r="CP50" s="106"/>
      <c r="CQ50" s="81">
        <f>SUM(CQ45:CQ49)</f>
        <v>1269.97</v>
      </c>
      <c r="CR50" s="81">
        <f>SUM(CR45:CR49)</f>
        <v>2800</v>
      </c>
      <c r="CS50" s="84"/>
      <c r="CT50" s="84"/>
      <c r="CU50" s="106"/>
      <c r="CV50" s="81">
        <f>SUM(CV45:CV49)</f>
        <v>1438.72</v>
      </c>
      <c r="CW50" s="81">
        <f>SUM(CW45:CW49)</f>
        <v>2900</v>
      </c>
      <c r="CX50" s="84"/>
      <c r="CY50" s="84"/>
      <c r="CZ50" s="106"/>
      <c r="DA50" s="81">
        <f>SUM(DA45:DA49)</f>
        <v>1279.643</v>
      </c>
      <c r="DB50" s="81">
        <f>SUM(DB45:DB49)</f>
        <v>3000</v>
      </c>
      <c r="DC50" s="84"/>
      <c r="DD50" s="84"/>
      <c r="DE50" s="106"/>
      <c r="DF50" s="81">
        <f>SUM(DF45:DF49)</f>
        <v>1060.5</v>
      </c>
      <c r="DG50" s="81">
        <f>SUM(DG45:DG49)</f>
        <v>3100</v>
      </c>
      <c r="DH50" s="84"/>
      <c r="DI50" s="84"/>
      <c r="DJ50" s="106"/>
      <c r="DK50" s="81">
        <f>SUM(DK45:DK49)</f>
        <v>1138.3800000000001</v>
      </c>
      <c r="DL50" s="81">
        <f>SUM(DL45:DL49)</f>
        <v>2900</v>
      </c>
      <c r="DM50" s="84"/>
      <c r="DN50" s="84"/>
      <c r="DO50" s="106"/>
      <c r="DP50" s="81">
        <f>SUM(DP45:DP49)</f>
        <v>1510.8999999999999</v>
      </c>
      <c r="DQ50" s="81">
        <f>SUM(DQ45:DQ49)</f>
        <v>2500</v>
      </c>
      <c r="DR50" s="84"/>
      <c r="DS50" s="84"/>
      <c r="DT50" s="106"/>
      <c r="DU50" s="81">
        <f>SUM(DU45:DU49)</f>
        <v>1483.4610000000002</v>
      </c>
      <c r="DV50" s="81">
        <f>SUM(DV45:DV49)</f>
        <v>3200</v>
      </c>
      <c r="DW50" s="84"/>
      <c r="DX50" s="84"/>
      <c r="DY50" s="106"/>
      <c r="DZ50" s="81">
        <f>SUM(DZ45:DZ49)</f>
        <v>1903.69</v>
      </c>
      <c r="EA50" s="81">
        <f>SUM(EA45:EA49)</f>
        <v>3200</v>
      </c>
      <c r="EB50" s="84"/>
      <c r="EC50" s="84"/>
      <c r="ED50" s="81"/>
      <c r="EE50" s="81">
        <f t="shared" ref="EE50" si="97">SUM(EE45:EE49)</f>
        <v>1368.2799999999997</v>
      </c>
      <c r="EF50" s="81">
        <f>SUM(EF45:EF49)</f>
        <v>3200</v>
      </c>
      <c r="EG50" s="84"/>
      <c r="EH50" s="84"/>
      <c r="EI50" s="84"/>
      <c r="EJ50" s="81">
        <f>SUM(EJ45:EJ49)</f>
        <v>1834.1</v>
      </c>
      <c r="EK50" s="81">
        <f>SUM(EK45:EK49)</f>
        <v>3200</v>
      </c>
      <c r="EL50" s="84"/>
      <c r="EM50" s="84"/>
      <c r="EN50" s="84"/>
      <c r="EO50" s="81">
        <f>SUM(EO45:EO49)</f>
        <v>1804.12</v>
      </c>
      <c r="EP50" s="81">
        <f>SUM(EP45:EP49)</f>
        <v>3300</v>
      </c>
      <c r="EQ50" s="84"/>
      <c r="ER50" s="84"/>
      <c r="ES50" s="106"/>
      <c r="ET50" s="81">
        <v>1618.33</v>
      </c>
      <c r="EU50" s="81">
        <v>3200</v>
      </c>
      <c r="EV50" s="84"/>
      <c r="EW50" s="328">
        <f t="shared" si="21"/>
        <v>36632.914000000004</v>
      </c>
      <c r="EX50" s="328">
        <f t="shared" si="22"/>
        <v>88950</v>
      </c>
    </row>
    <row r="51" spans="1:154" s="111" customFormat="1" ht="21">
      <c r="A51" s="259">
        <v>6</v>
      </c>
      <c r="B51" s="260" t="s">
        <v>409</v>
      </c>
      <c r="C51" s="91"/>
      <c r="D51" s="159"/>
      <c r="E51" s="92"/>
      <c r="F51" s="92"/>
      <c r="G51" s="91"/>
      <c r="H51" s="91"/>
      <c r="I51" s="190"/>
      <c r="J51" s="92"/>
      <c r="K51" s="92"/>
      <c r="L51" s="91"/>
      <c r="M51" s="91"/>
      <c r="N51" s="99"/>
      <c r="O51" s="92"/>
      <c r="P51" s="92"/>
      <c r="Q51" s="91"/>
      <c r="R51" s="91"/>
      <c r="S51" s="159"/>
      <c r="T51" s="92"/>
      <c r="U51" s="92"/>
      <c r="V51" s="91"/>
      <c r="W51" s="91"/>
      <c r="X51" s="159"/>
      <c r="Y51" s="92"/>
      <c r="Z51" s="92"/>
      <c r="AA51" s="91"/>
      <c r="AB51" s="91"/>
      <c r="AC51" s="159"/>
      <c r="AD51" s="92"/>
      <c r="AE51" s="92"/>
      <c r="AF51" s="91"/>
      <c r="AG51" s="91"/>
      <c r="AH51" s="159"/>
      <c r="AI51" s="92"/>
      <c r="AJ51" s="92"/>
      <c r="AK51" s="91"/>
      <c r="AL51" s="91"/>
      <c r="AM51" s="159"/>
      <c r="AN51" s="92"/>
      <c r="AO51" s="92"/>
      <c r="AP51" s="91"/>
      <c r="AQ51" s="91"/>
      <c r="AR51" s="159"/>
      <c r="AS51" s="92"/>
      <c r="AT51" s="92"/>
      <c r="AU51" s="91"/>
      <c r="AV51" s="91"/>
      <c r="AW51" s="159"/>
      <c r="AX51" s="92"/>
      <c r="AY51" s="92"/>
      <c r="AZ51" s="91"/>
      <c r="BA51" s="91"/>
      <c r="BB51" s="159"/>
      <c r="BC51" s="92"/>
      <c r="BD51" s="92"/>
      <c r="BE51" s="91"/>
      <c r="BF51" s="91"/>
      <c r="BG51" s="99"/>
      <c r="BH51" s="92"/>
      <c r="BI51" s="92"/>
      <c r="BJ51" s="91"/>
      <c r="BK51" s="91"/>
      <c r="BL51" s="159"/>
      <c r="BM51" s="92"/>
      <c r="BN51" s="92"/>
      <c r="BO51" s="91"/>
      <c r="BP51" s="91"/>
      <c r="BQ51" s="159"/>
      <c r="BR51" s="92"/>
      <c r="BS51" s="92"/>
      <c r="BT51" s="91"/>
      <c r="BU51" s="91"/>
      <c r="BV51" s="159"/>
      <c r="BW51" s="92"/>
      <c r="BX51" s="92"/>
      <c r="BY51" s="91"/>
      <c r="BZ51" s="91"/>
      <c r="CA51" s="159"/>
      <c r="CB51" s="92"/>
      <c r="CC51" s="92"/>
      <c r="CD51" s="91"/>
      <c r="CE51" s="91"/>
      <c r="CF51" s="159"/>
      <c r="CG51" s="92"/>
      <c r="CH51" s="92"/>
      <c r="CI51" s="91"/>
      <c r="CJ51" s="91"/>
      <c r="CK51" s="159"/>
      <c r="CL51" s="92"/>
      <c r="CM51" s="92"/>
      <c r="CN51" s="91"/>
      <c r="CO51" s="91"/>
      <c r="CP51" s="159"/>
      <c r="CQ51" s="92"/>
      <c r="CR51" s="92"/>
      <c r="CS51" s="91"/>
      <c r="CT51" s="91"/>
      <c r="CU51" s="159"/>
      <c r="CV51" s="92"/>
      <c r="CW51" s="92"/>
      <c r="CX51" s="91"/>
      <c r="CY51" s="91"/>
      <c r="CZ51" s="159"/>
      <c r="DA51" s="92"/>
      <c r="DB51" s="92"/>
      <c r="DC51" s="91"/>
      <c r="DD51" s="91"/>
      <c r="DE51" s="159"/>
      <c r="DF51" s="92"/>
      <c r="DG51" s="92"/>
      <c r="DH51" s="91"/>
      <c r="DI51" s="91"/>
      <c r="DJ51" s="159"/>
      <c r="DK51" s="92"/>
      <c r="DL51" s="92"/>
      <c r="DM51" s="91"/>
      <c r="DN51" s="91"/>
      <c r="DO51" s="159"/>
      <c r="DP51" s="92"/>
      <c r="DQ51" s="92"/>
      <c r="DR51" s="91"/>
      <c r="DS51" s="91"/>
      <c r="DT51" s="159"/>
      <c r="DU51" s="92"/>
      <c r="DV51" s="92"/>
      <c r="DW51" s="91"/>
      <c r="DX51" s="91"/>
      <c r="DY51" s="159"/>
      <c r="DZ51" s="92"/>
      <c r="EA51" s="92"/>
      <c r="EB51" s="91"/>
      <c r="EC51" s="91"/>
      <c r="ED51" s="159"/>
      <c r="EE51" s="92"/>
      <c r="EF51" s="92"/>
      <c r="EG51" s="91"/>
      <c r="EH51" s="91"/>
      <c r="EI51" s="91"/>
      <c r="EJ51" s="92"/>
      <c r="EK51" s="92"/>
      <c r="EL51" s="91"/>
      <c r="EM51" s="91"/>
      <c r="EN51" s="91"/>
      <c r="EO51" s="92"/>
      <c r="EP51" s="92"/>
      <c r="EQ51" s="91"/>
      <c r="ER51" s="91"/>
      <c r="ES51" s="159"/>
      <c r="ET51" s="92"/>
      <c r="EU51" s="92"/>
      <c r="EV51" s="91"/>
      <c r="EW51" s="328">
        <f t="shared" si="21"/>
        <v>0</v>
      </c>
      <c r="EX51" s="328">
        <f t="shared" si="22"/>
        <v>0</v>
      </c>
    </row>
    <row r="52" spans="1:154" s="111" customFormat="1" ht="21">
      <c r="A52" s="259"/>
      <c r="B52" s="260"/>
      <c r="C52" s="95" t="s">
        <v>39</v>
      </c>
      <c r="D52" s="77">
        <v>2530</v>
      </c>
      <c r="E52" s="74">
        <v>215.7</v>
      </c>
      <c r="F52" s="74">
        <v>250</v>
      </c>
      <c r="G52" s="109"/>
      <c r="H52" s="80" t="s">
        <v>39</v>
      </c>
      <c r="I52" s="108">
        <v>2522</v>
      </c>
      <c r="J52" s="74">
        <v>473.85</v>
      </c>
      <c r="K52" s="74">
        <v>300</v>
      </c>
      <c r="L52" s="80"/>
      <c r="M52" s="80" t="s">
        <v>39</v>
      </c>
      <c r="N52" s="162">
        <v>2523</v>
      </c>
      <c r="O52" s="74">
        <v>685.67</v>
      </c>
      <c r="P52" s="74">
        <v>300</v>
      </c>
      <c r="Q52" s="80"/>
      <c r="R52" s="80" t="s">
        <v>74</v>
      </c>
      <c r="S52" s="77">
        <v>2519</v>
      </c>
      <c r="T52" s="79">
        <v>276.26</v>
      </c>
      <c r="U52" s="79">
        <v>350</v>
      </c>
      <c r="V52" s="80"/>
      <c r="W52" s="80" t="s">
        <v>74</v>
      </c>
      <c r="X52" s="77">
        <v>2525</v>
      </c>
      <c r="Y52" s="79">
        <v>146.72</v>
      </c>
      <c r="Z52" s="79">
        <v>100</v>
      </c>
      <c r="AA52" s="80"/>
      <c r="AB52" s="80"/>
      <c r="AC52" s="77"/>
      <c r="AD52" s="74">
        <v>0</v>
      </c>
      <c r="AE52" s="74">
        <v>0</v>
      </c>
      <c r="AF52" s="80"/>
      <c r="AG52" s="80"/>
      <c r="AH52" s="77"/>
      <c r="AI52" s="79"/>
      <c r="AJ52" s="79"/>
      <c r="AK52" s="80"/>
      <c r="AL52" s="80"/>
      <c r="AM52" s="77"/>
      <c r="AN52" s="79"/>
      <c r="AO52" s="79"/>
      <c r="AP52" s="80"/>
      <c r="AQ52" s="80"/>
      <c r="AR52" s="77"/>
      <c r="AS52" s="79"/>
      <c r="AT52" s="79"/>
      <c r="AU52" s="80"/>
      <c r="AV52" s="80"/>
      <c r="AW52" s="77"/>
      <c r="AX52" s="79"/>
      <c r="AY52" s="79"/>
      <c r="AZ52" s="80"/>
      <c r="BA52" s="80"/>
      <c r="BB52" s="77"/>
      <c r="BC52" s="79"/>
      <c r="BD52" s="79"/>
      <c r="BE52" s="80"/>
      <c r="BF52" s="80"/>
      <c r="BG52" s="162"/>
      <c r="BH52" s="79"/>
      <c r="BI52" s="79"/>
      <c r="BJ52" s="80"/>
      <c r="BK52" s="80" t="s">
        <v>77</v>
      </c>
      <c r="BL52" s="77">
        <v>2520</v>
      </c>
      <c r="BM52" s="79">
        <v>539.51</v>
      </c>
      <c r="BN52" s="79">
        <v>350</v>
      </c>
      <c r="BO52" s="80"/>
      <c r="BP52" s="80" t="s">
        <v>74</v>
      </c>
      <c r="BQ52" s="77">
        <v>2521</v>
      </c>
      <c r="BR52" s="79">
        <v>385.24</v>
      </c>
      <c r="BS52" s="79">
        <v>350</v>
      </c>
      <c r="BT52" s="80"/>
      <c r="BU52" s="80" t="s">
        <v>74</v>
      </c>
      <c r="BV52" s="77">
        <v>2530</v>
      </c>
      <c r="BW52" s="79">
        <v>215.7</v>
      </c>
      <c r="BX52" s="79">
        <v>250</v>
      </c>
      <c r="BY52" s="80"/>
      <c r="BZ52" s="80" t="s">
        <v>74</v>
      </c>
      <c r="CA52" s="77">
        <v>2522</v>
      </c>
      <c r="CB52" s="79">
        <v>473.85</v>
      </c>
      <c r="CC52" s="79">
        <v>300</v>
      </c>
      <c r="CD52" s="80"/>
      <c r="CE52" s="80" t="s">
        <v>74</v>
      </c>
      <c r="CF52" s="77">
        <v>2523</v>
      </c>
      <c r="CG52" s="79">
        <v>685.67</v>
      </c>
      <c r="CH52" s="79">
        <v>300</v>
      </c>
      <c r="CI52" s="80"/>
      <c r="CJ52" s="80" t="s">
        <v>77</v>
      </c>
      <c r="CK52" s="77">
        <v>2519</v>
      </c>
      <c r="CL52" s="79">
        <v>276.26</v>
      </c>
      <c r="CM52" s="79">
        <v>350</v>
      </c>
      <c r="CN52" s="80"/>
      <c r="CO52" s="80" t="s">
        <v>77</v>
      </c>
      <c r="CP52" s="77">
        <v>2525</v>
      </c>
      <c r="CQ52" s="79">
        <v>146.72</v>
      </c>
      <c r="CR52" s="79">
        <v>100</v>
      </c>
      <c r="CS52" s="80"/>
      <c r="CT52" s="80"/>
      <c r="CU52" s="77"/>
      <c r="CV52" s="79"/>
      <c r="CW52" s="79"/>
      <c r="CX52" s="80"/>
      <c r="CY52" s="80"/>
      <c r="CZ52" s="77"/>
      <c r="DA52" s="79"/>
      <c r="DB52" s="79"/>
      <c r="DC52" s="80"/>
      <c r="DD52" s="80"/>
      <c r="DE52" s="77"/>
      <c r="DF52" s="79"/>
      <c r="DG52" s="79"/>
      <c r="DH52" s="80"/>
      <c r="DI52" s="80"/>
      <c r="DJ52" s="77"/>
      <c r="DK52" s="79"/>
      <c r="DL52" s="79"/>
      <c r="DM52" s="80"/>
      <c r="DN52" s="80"/>
      <c r="DO52" s="77"/>
      <c r="DP52" s="79"/>
      <c r="DQ52" s="79"/>
      <c r="DR52" s="80"/>
      <c r="DS52" s="80"/>
      <c r="DT52" s="77"/>
      <c r="DU52" s="79"/>
      <c r="DV52" s="79"/>
      <c r="DW52" s="80"/>
      <c r="DX52" s="80"/>
      <c r="DY52" s="77"/>
      <c r="DZ52" s="79"/>
      <c r="EA52" s="79"/>
      <c r="EB52" s="80"/>
      <c r="EC52" s="80" t="s">
        <v>78</v>
      </c>
      <c r="ED52" s="77">
        <v>2520</v>
      </c>
      <c r="EE52" s="79">
        <v>539.51</v>
      </c>
      <c r="EF52" s="75">
        <v>350</v>
      </c>
      <c r="EG52" s="80"/>
      <c r="EH52" s="80" t="s">
        <v>77</v>
      </c>
      <c r="EI52" s="78">
        <v>2521</v>
      </c>
      <c r="EJ52" s="79">
        <v>385.24</v>
      </c>
      <c r="EK52" s="75">
        <v>350</v>
      </c>
      <c r="EL52" s="80"/>
      <c r="EM52" s="80" t="s">
        <v>77</v>
      </c>
      <c r="EN52" s="78">
        <v>2530</v>
      </c>
      <c r="EO52" s="79">
        <v>215.7</v>
      </c>
      <c r="EP52" s="75">
        <v>250</v>
      </c>
      <c r="EQ52" s="80"/>
      <c r="ER52" s="80" t="s">
        <v>77</v>
      </c>
      <c r="ES52" s="77">
        <v>2522</v>
      </c>
      <c r="ET52" s="79">
        <v>473.85</v>
      </c>
      <c r="EU52" s="75">
        <v>300</v>
      </c>
      <c r="EV52" s="80"/>
      <c r="EW52" s="328">
        <f t="shared" si="21"/>
        <v>6135.45</v>
      </c>
      <c r="EX52" s="328">
        <f t="shared" si="22"/>
        <v>4550</v>
      </c>
    </row>
    <row r="53" spans="1:154" s="111" customFormat="1" ht="21">
      <c r="A53" s="226"/>
      <c r="B53" s="226"/>
      <c r="C53" s="78"/>
      <c r="D53" s="77"/>
      <c r="E53" s="74"/>
      <c r="F53" s="74"/>
      <c r="G53" s="80"/>
      <c r="H53" s="80"/>
      <c r="I53" s="108"/>
      <c r="J53" s="74"/>
      <c r="K53" s="74"/>
      <c r="L53" s="80"/>
      <c r="M53" s="78"/>
      <c r="N53" s="162"/>
      <c r="O53" s="74"/>
      <c r="P53" s="74"/>
      <c r="Q53" s="80"/>
      <c r="R53" s="80"/>
      <c r="S53" s="77"/>
      <c r="T53" s="79"/>
      <c r="U53" s="79"/>
      <c r="V53" s="80"/>
      <c r="W53" s="80" t="s">
        <v>74</v>
      </c>
      <c r="X53" s="77">
        <v>2527</v>
      </c>
      <c r="Y53" s="79">
        <v>245.34</v>
      </c>
      <c r="Z53" s="79">
        <v>100</v>
      </c>
      <c r="AA53" s="80"/>
      <c r="AB53" s="78"/>
      <c r="AC53" s="77"/>
      <c r="AD53" s="74"/>
      <c r="AE53" s="74"/>
      <c r="AF53" s="80"/>
      <c r="AG53" s="78"/>
      <c r="AH53" s="77"/>
      <c r="AI53" s="79"/>
      <c r="AJ53" s="79"/>
      <c r="AK53" s="80"/>
      <c r="AL53" s="78"/>
      <c r="AM53" s="77"/>
      <c r="AN53" s="79"/>
      <c r="AO53" s="79"/>
      <c r="AP53" s="80"/>
      <c r="AQ53" s="78"/>
      <c r="AR53" s="77"/>
      <c r="AS53" s="79"/>
      <c r="AT53" s="79"/>
      <c r="AU53" s="80"/>
      <c r="AV53" s="78"/>
      <c r="AW53" s="77"/>
      <c r="AX53" s="79"/>
      <c r="AY53" s="79"/>
      <c r="AZ53" s="80"/>
      <c r="BA53" s="78"/>
      <c r="BB53" s="77"/>
      <c r="BC53" s="79"/>
      <c r="BD53" s="79"/>
      <c r="BE53" s="80"/>
      <c r="BF53" s="78"/>
      <c r="BG53" s="162"/>
      <c r="BH53" s="79"/>
      <c r="BI53" s="79"/>
      <c r="BJ53" s="80"/>
      <c r="BK53" s="78"/>
      <c r="BL53" s="77"/>
      <c r="BM53" s="79"/>
      <c r="BN53" s="79"/>
      <c r="BO53" s="80"/>
      <c r="BP53" s="80"/>
      <c r="BQ53" s="77"/>
      <c r="BR53" s="79"/>
      <c r="BS53" s="79"/>
      <c r="BT53" s="80"/>
      <c r="BU53" s="78"/>
      <c r="BV53" s="77"/>
      <c r="BW53" s="79"/>
      <c r="BX53" s="79"/>
      <c r="BY53" s="80"/>
      <c r="BZ53" s="78"/>
      <c r="CA53" s="77"/>
      <c r="CB53" s="79"/>
      <c r="CC53" s="79"/>
      <c r="CD53" s="80"/>
      <c r="CE53" s="78"/>
      <c r="CF53" s="77"/>
      <c r="CG53" s="79"/>
      <c r="CH53" s="79"/>
      <c r="CI53" s="80"/>
      <c r="CJ53" s="78"/>
      <c r="CK53" s="77"/>
      <c r="CL53" s="79"/>
      <c r="CM53" s="79"/>
      <c r="CN53" s="80"/>
      <c r="CO53" s="78" t="s">
        <v>77</v>
      </c>
      <c r="CP53" s="77">
        <v>2527</v>
      </c>
      <c r="CQ53" s="79">
        <v>245.34</v>
      </c>
      <c r="CR53" s="79">
        <v>100</v>
      </c>
      <c r="CS53" s="80"/>
      <c r="CT53" s="78"/>
      <c r="CU53" s="77"/>
      <c r="CV53" s="79"/>
      <c r="CW53" s="79"/>
      <c r="CX53" s="80"/>
      <c r="CY53" s="78"/>
      <c r="CZ53" s="77"/>
      <c r="DA53" s="79"/>
      <c r="DB53" s="79"/>
      <c r="DC53" s="80"/>
      <c r="DD53" s="78"/>
      <c r="DE53" s="77"/>
      <c r="DF53" s="79"/>
      <c r="DG53" s="79"/>
      <c r="DH53" s="80"/>
      <c r="DI53" s="78"/>
      <c r="DJ53" s="77"/>
      <c r="DK53" s="79"/>
      <c r="DL53" s="79"/>
      <c r="DM53" s="80"/>
      <c r="DN53" s="78"/>
      <c r="DO53" s="77"/>
      <c r="DP53" s="79"/>
      <c r="DQ53" s="79"/>
      <c r="DR53" s="80"/>
      <c r="DS53" s="78"/>
      <c r="DT53" s="77"/>
      <c r="DU53" s="79"/>
      <c r="DV53" s="79"/>
      <c r="DW53" s="80"/>
      <c r="DX53" s="80"/>
      <c r="DY53" s="77"/>
      <c r="DZ53" s="79"/>
      <c r="EA53" s="79"/>
      <c r="EB53" s="80"/>
      <c r="EC53" s="80"/>
      <c r="ED53" s="77"/>
      <c r="EE53" s="79"/>
      <c r="EF53" s="75"/>
      <c r="EG53" s="80"/>
      <c r="EH53" s="80"/>
      <c r="EI53" s="78"/>
      <c r="EJ53" s="79"/>
      <c r="EK53" s="75"/>
      <c r="EL53" s="80"/>
      <c r="EM53" s="80"/>
      <c r="EN53" s="78"/>
      <c r="EO53" s="79"/>
      <c r="EP53" s="75"/>
      <c r="EQ53" s="80"/>
      <c r="ER53" s="80"/>
      <c r="ES53" s="77"/>
      <c r="ET53" s="79"/>
      <c r="EU53" s="75"/>
      <c r="EV53" s="80"/>
      <c r="EW53" s="328">
        <f t="shared" si="21"/>
        <v>490.68</v>
      </c>
      <c r="EX53" s="328">
        <f t="shared" si="22"/>
        <v>200</v>
      </c>
    </row>
    <row r="54" spans="1:154" s="111" customFormat="1" ht="21">
      <c r="A54" s="230"/>
      <c r="B54" s="230"/>
      <c r="C54" s="89"/>
      <c r="D54" s="107"/>
      <c r="E54" s="93"/>
      <c r="F54" s="93"/>
      <c r="G54" s="86"/>
      <c r="H54" s="89"/>
      <c r="I54" s="187"/>
      <c r="J54" s="93"/>
      <c r="K54" s="93"/>
      <c r="L54" s="86"/>
      <c r="M54" s="89"/>
      <c r="N54" s="186"/>
      <c r="O54" s="93"/>
      <c r="P54" s="93"/>
      <c r="Q54" s="86"/>
      <c r="R54" s="89"/>
      <c r="S54" s="107"/>
      <c r="T54" s="87"/>
      <c r="U54" s="87"/>
      <c r="V54" s="86"/>
      <c r="W54" s="89"/>
      <c r="X54" s="107"/>
      <c r="Y54" s="87"/>
      <c r="Z54" s="87"/>
      <c r="AA54" s="86"/>
      <c r="AB54" s="89"/>
      <c r="AC54" s="107"/>
      <c r="AD54" s="93"/>
      <c r="AE54" s="93"/>
      <c r="AF54" s="86"/>
      <c r="AG54" s="89"/>
      <c r="AH54" s="107"/>
      <c r="AI54" s="87"/>
      <c r="AJ54" s="87"/>
      <c r="AK54" s="86"/>
      <c r="AL54" s="89"/>
      <c r="AM54" s="107"/>
      <c r="AN54" s="87"/>
      <c r="AO54" s="87"/>
      <c r="AP54" s="86"/>
      <c r="AQ54" s="89"/>
      <c r="AR54" s="107"/>
      <c r="AS54" s="87"/>
      <c r="AT54" s="87"/>
      <c r="AU54" s="86"/>
      <c r="AV54" s="89"/>
      <c r="AW54" s="107"/>
      <c r="AX54" s="87"/>
      <c r="AY54" s="87"/>
      <c r="AZ54" s="86"/>
      <c r="BA54" s="89"/>
      <c r="BB54" s="107"/>
      <c r="BC54" s="87"/>
      <c r="BD54" s="87"/>
      <c r="BE54" s="86"/>
      <c r="BF54" s="89"/>
      <c r="BG54" s="186"/>
      <c r="BH54" s="87"/>
      <c r="BI54" s="87"/>
      <c r="BJ54" s="86"/>
      <c r="BK54" s="89"/>
      <c r="BL54" s="107"/>
      <c r="BM54" s="87"/>
      <c r="BN54" s="87"/>
      <c r="BO54" s="86"/>
      <c r="BP54" s="89"/>
      <c r="BQ54" s="107"/>
      <c r="BR54" s="87"/>
      <c r="BS54" s="87"/>
      <c r="BT54" s="86"/>
      <c r="BU54" s="89"/>
      <c r="BV54" s="107"/>
      <c r="BW54" s="87"/>
      <c r="BX54" s="87"/>
      <c r="BY54" s="86"/>
      <c r="BZ54" s="89"/>
      <c r="CA54" s="107"/>
      <c r="CB54" s="87"/>
      <c r="CC54" s="87"/>
      <c r="CD54" s="86"/>
      <c r="CE54" s="89"/>
      <c r="CF54" s="107"/>
      <c r="CG54" s="87"/>
      <c r="CH54" s="87"/>
      <c r="CI54" s="86"/>
      <c r="CJ54" s="89"/>
      <c r="CK54" s="107"/>
      <c r="CL54" s="87"/>
      <c r="CM54" s="87"/>
      <c r="CN54" s="86"/>
      <c r="CO54" s="89"/>
      <c r="CP54" s="107"/>
      <c r="CQ54" s="87"/>
      <c r="CR54" s="87"/>
      <c r="CS54" s="86"/>
      <c r="CT54" s="89"/>
      <c r="CU54" s="107"/>
      <c r="CV54" s="87"/>
      <c r="CW54" s="87"/>
      <c r="CX54" s="86"/>
      <c r="CY54" s="89"/>
      <c r="CZ54" s="107"/>
      <c r="DA54" s="87"/>
      <c r="DB54" s="87"/>
      <c r="DC54" s="86"/>
      <c r="DD54" s="89"/>
      <c r="DE54" s="107"/>
      <c r="DF54" s="87"/>
      <c r="DG54" s="87"/>
      <c r="DH54" s="86"/>
      <c r="DI54" s="89"/>
      <c r="DJ54" s="107"/>
      <c r="DK54" s="87"/>
      <c r="DL54" s="87"/>
      <c r="DM54" s="86"/>
      <c r="DN54" s="89"/>
      <c r="DO54" s="107"/>
      <c r="DP54" s="87"/>
      <c r="DQ54" s="87"/>
      <c r="DR54" s="86"/>
      <c r="DS54" s="89"/>
      <c r="DT54" s="107"/>
      <c r="DU54" s="87"/>
      <c r="DV54" s="87"/>
      <c r="DW54" s="86"/>
      <c r="DX54" s="89"/>
      <c r="DY54" s="107"/>
      <c r="DZ54" s="87"/>
      <c r="EA54" s="87"/>
      <c r="EB54" s="86"/>
      <c r="EC54" s="89"/>
      <c r="ED54" s="107"/>
      <c r="EE54" s="87"/>
      <c r="EF54" s="88"/>
      <c r="EG54" s="86"/>
      <c r="EH54" s="89"/>
      <c r="EI54" s="86"/>
      <c r="EJ54" s="87"/>
      <c r="EK54" s="88"/>
      <c r="EL54" s="86"/>
      <c r="EM54" s="89"/>
      <c r="EN54" s="86"/>
      <c r="EO54" s="87"/>
      <c r="EP54" s="88"/>
      <c r="EQ54" s="86"/>
      <c r="ER54" s="89"/>
      <c r="ES54" s="107"/>
      <c r="ET54" s="87"/>
      <c r="EU54" s="88"/>
      <c r="EV54" s="86"/>
      <c r="EW54" s="328">
        <f t="shared" si="21"/>
        <v>0</v>
      </c>
      <c r="EX54" s="328">
        <f t="shared" si="22"/>
        <v>0</v>
      </c>
    </row>
    <row r="55" spans="1:154" s="111" customFormat="1" ht="21.75" thickBot="1">
      <c r="A55" s="261"/>
      <c r="B55" s="262" t="s">
        <v>43</v>
      </c>
      <c r="C55" s="84"/>
      <c r="D55" s="106"/>
      <c r="E55" s="81">
        <v>215.7</v>
      </c>
      <c r="F55" s="81">
        <v>250</v>
      </c>
      <c r="G55" s="84"/>
      <c r="H55" s="84"/>
      <c r="I55" s="199"/>
      <c r="J55" s="81">
        <v>473.85</v>
      </c>
      <c r="K55" s="81">
        <f>SUM(K51:K54)</f>
        <v>300</v>
      </c>
      <c r="L55" s="84"/>
      <c r="M55" s="84"/>
      <c r="N55" s="33"/>
      <c r="O55" s="81">
        <v>685.67</v>
      </c>
      <c r="P55" s="81">
        <v>300</v>
      </c>
      <c r="Q55" s="84"/>
      <c r="R55" s="84"/>
      <c r="S55" s="106"/>
      <c r="T55" s="81">
        <v>276.26</v>
      </c>
      <c r="U55" s="81">
        <v>350</v>
      </c>
      <c r="V55" s="84"/>
      <c r="W55" s="84"/>
      <c r="X55" s="106"/>
      <c r="Y55" s="81">
        <v>392.06</v>
      </c>
      <c r="Z55" s="81">
        <v>200</v>
      </c>
      <c r="AA55" s="84"/>
      <c r="AB55" s="84"/>
      <c r="AC55" s="106"/>
      <c r="AD55" s="81">
        <v>0</v>
      </c>
      <c r="AE55" s="81">
        <v>0</v>
      </c>
      <c r="AF55" s="84"/>
      <c r="AG55" s="84"/>
      <c r="AH55" s="106"/>
      <c r="AI55" s="81">
        <v>0</v>
      </c>
      <c r="AJ55" s="81">
        <v>0</v>
      </c>
      <c r="AK55" s="84"/>
      <c r="AL55" s="84"/>
      <c r="AM55" s="106"/>
      <c r="AN55" s="81">
        <v>0</v>
      </c>
      <c r="AO55" s="81">
        <v>0</v>
      </c>
      <c r="AP55" s="84"/>
      <c r="AQ55" s="84"/>
      <c r="AR55" s="106"/>
      <c r="AS55" s="81">
        <v>0</v>
      </c>
      <c r="AT55" s="81">
        <v>0</v>
      </c>
      <c r="AU55" s="84"/>
      <c r="AV55" s="84"/>
      <c r="AW55" s="106"/>
      <c r="AX55" s="81">
        <v>0</v>
      </c>
      <c r="AY55" s="81">
        <v>0</v>
      </c>
      <c r="AZ55" s="84"/>
      <c r="BA55" s="84"/>
      <c r="BB55" s="106"/>
      <c r="BC55" s="81">
        <v>0</v>
      </c>
      <c r="BD55" s="81">
        <v>0</v>
      </c>
      <c r="BE55" s="84"/>
      <c r="BF55" s="84"/>
      <c r="BG55" s="33"/>
      <c r="BH55" s="81">
        <v>0</v>
      </c>
      <c r="BI55" s="81">
        <v>0</v>
      </c>
      <c r="BJ55" s="84"/>
      <c r="BK55" s="84"/>
      <c r="BL55" s="106"/>
      <c r="BM55" s="81">
        <v>539.51</v>
      </c>
      <c r="BN55" s="81">
        <v>350</v>
      </c>
      <c r="BO55" s="84"/>
      <c r="BP55" s="84"/>
      <c r="BQ55" s="106"/>
      <c r="BR55" s="81">
        <v>385.24</v>
      </c>
      <c r="BS55" s="81">
        <v>350</v>
      </c>
      <c r="BT55" s="84"/>
      <c r="BU55" s="84"/>
      <c r="BV55" s="106"/>
      <c r="BW55" s="81">
        <v>215.7</v>
      </c>
      <c r="BX55" s="81">
        <v>250</v>
      </c>
      <c r="BY55" s="84"/>
      <c r="BZ55" s="84"/>
      <c r="CA55" s="106"/>
      <c r="CB55" s="81">
        <v>473.85</v>
      </c>
      <c r="CC55" s="81">
        <v>300</v>
      </c>
      <c r="CD55" s="84"/>
      <c r="CE55" s="84"/>
      <c r="CF55" s="106"/>
      <c r="CG55" s="81">
        <v>685.67</v>
      </c>
      <c r="CH55" s="81">
        <v>300</v>
      </c>
      <c r="CI55" s="84"/>
      <c r="CJ55" s="84"/>
      <c r="CK55" s="106"/>
      <c r="CL55" s="81">
        <v>276.26</v>
      </c>
      <c r="CM55" s="81">
        <v>350</v>
      </c>
      <c r="CN55" s="84"/>
      <c r="CO55" s="84"/>
      <c r="CP55" s="106"/>
      <c r="CQ55" s="81">
        <v>392.06</v>
      </c>
      <c r="CR55" s="81">
        <v>200</v>
      </c>
      <c r="CS55" s="84"/>
      <c r="CT55" s="84"/>
      <c r="CU55" s="106"/>
      <c r="CV55" s="81">
        <v>0</v>
      </c>
      <c r="CW55" s="81">
        <v>0</v>
      </c>
      <c r="CX55" s="84"/>
      <c r="CY55" s="84"/>
      <c r="CZ55" s="106"/>
      <c r="DA55" s="81">
        <v>0</v>
      </c>
      <c r="DB55" s="81">
        <v>0</v>
      </c>
      <c r="DC55" s="84"/>
      <c r="DD55" s="84"/>
      <c r="DE55" s="106"/>
      <c r="DF55" s="81">
        <v>0</v>
      </c>
      <c r="DG55" s="81">
        <v>0</v>
      </c>
      <c r="DH55" s="84"/>
      <c r="DI55" s="84"/>
      <c r="DJ55" s="106"/>
      <c r="DK55" s="81">
        <v>0</v>
      </c>
      <c r="DL55" s="81">
        <v>0</v>
      </c>
      <c r="DM55" s="84"/>
      <c r="DN55" s="84"/>
      <c r="DO55" s="106"/>
      <c r="DP55" s="81">
        <v>0</v>
      </c>
      <c r="DQ55" s="81">
        <v>0</v>
      </c>
      <c r="DR55" s="84"/>
      <c r="DS55" s="84"/>
      <c r="DT55" s="106"/>
      <c r="DU55" s="81">
        <v>0</v>
      </c>
      <c r="DV55" s="81">
        <v>0</v>
      </c>
      <c r="DW55" s="84"/>
      <c r="DX55" s="84"/>
      <c r="DY55" s="106"/>
      <c r="DZ55" s="81">
        <v>0</v>
      </c>
      <c r="EA55" s="81">
        <v>0</v>
      </c>
      <c r="EB55" s="84"/>
      <c r="EC55" s="84"/>
      <c r="ED55" s="106"/>
      <c r="EE55" s="81">
        <v>539.51</v>
      </c>
      <c r="EF55" s="81">
        <v>350</v>
      </c>
      <c r="EG55" s="84"/>
      <c r="EH55" s="84"/>
      <c r="EI55" s="84"/>
      <c r="EJ55" s="81">
        <v>385.24</v>
      </c>
      <c r="EK55" s="81">
        <v>350</v>
      </c>
      <c r="EL55" s="84"/>
      <c r="EM55" s="84"/>
      <c r="EN55" s="84"/>
      <c r="EO55" s="81">
        <v>215.7</v>
      </c>
      <c r="EP55" s="81">
        <v>250</v>
      </c>
      <c r="EQ55" s="84"/>
      <c r="ER55" s="84"/>
      <c r="ES55" s="106"/>
      <c r="ET55" s="81">
        <v>473.85</v>
      </c>
      <c r="EU55" s="81">
        <v>300</v>
      </c>
      <c r="EV55" s="84"/>
      <c r="EW55" s="328">
        <f t="shared" si="21"/>
        <v>6626.13</v>
      </c>
      <c r="EX55" s="328">
        <f t="shared" si="22"/>
        <v>4750</v>
      </c>
    </row>
    <row r="56" spans="1:154" s="111" customFormat="1" ht="21">
      <c r="A56" s="259">
        <v>7</v>
      </c>
      <c r="B56" s="266" t="s">
        <v>410</v>
      </c>
      <c r="C56" s="95" t="s">
        <v>39</v>
      </c>
      <c r="D56" s="160">
        <v>2518</v>
      </c>
      <c r="E56" s="74">
        <v>1580.5</v>
      </c>
      <c r="F56" s="74">
        <v>500</v>
      </c>
      <c r="G56" s="100"/>
      <c r="H56" s="95" t="s">
        <v>38</v>
      </c>
      <c r="I56" s="200">
        <v>2529</v>
      </c>
      <c r="J56" s="74">
        <v>375.87</v>
      </c>
      <c r="K56" s="74">
        <v>250</v>
      </c>
      <c r="L56" s="78"/>
      <c r="M56" s="78" t="s">
        <v>38</v>
      </c>
      <c r="N56" s="162">
        <v>2523</v>
      </c>
      <c r="O56" s="74">
        <v>143.9</v>
      </c>
      <c r="P56" s="74">
        <v>200</v>
      </c>
      <c r="Q56" s="100"/>
      <c r="R56" s="78" t="s">
        <v>39</v>
      </c>
      <c r="S56" s="77">
        <v>2530</v>
      </c>
      <c r="T56" s="79">
        <v>256.98</v>
      </c>
      <c r="U56" s="79">
        <v>300</v>
      </c>
      <c r="V56" s="100"/>
      <c r="W56" s="78" t="s">
        <v>39</v>
      </c>
      <c r="X56" s="160">
        <v>2531</v>
      </c>
      <c r="Y56" s="79">
        <v>156.97</v>
      </c>
      <c r="Z56" s="79">
        <v>240</v>
      </c>
      <c r="AA56" s="100"/>
      <c r="AB56" s="80" t="s">
        <v>74</v>
      </c>
      <c r="AC56" s="160">
        <v>2519</v>
      </c>
      <c r="AD56" s="74">
        <v>459.95</v>
      </c>
      <c r="AE56" s="74">
        <v>290</v>
      </c>
      <c r="AF56" s="100"/>
      <c r="AG56" s="80" t="s">
        <v>74</v>
      </c>
      <c r="AH56" s="160">
        <v>2526</v>
      </c>
      <c r="AI56" s="79">
        <v>166.01</v>
      </c>
      <c r="AJ56" s="79">
        <v>170</v>
      </c>
      <c r="AK56" s="100"/>
      <c r="AL56" s="80" t="s">
        <v>74</v>
      </c>
      <c r="AM56" s="160">
        <v>2527</v>
      </c>
      <c r="AN56" s="79">
        <v>163.51</v>
      </c>
      <c r="AO56" s="79">
        <v>190</v>
      </c>
      <c r="AP56" s="100"/>
      <c r="AQ56" s="80" t="s">
        <v>74</v>
      </c>
      <c r="AR56" s="160">
        <v>2528</v>
      </c>
      <c r="AS56" s="79">
        <v>417.88</v>
      </c>
      <c r="AT56" s="79">
        <v>100</v>
      </c>
      <c r="AU56" s="100"/>
      <c r="AV56" s="78" t="s">
        <v>39</v>
      </c>
      <c r="AW56" s="160">
        <v>2529</v>
      </c>
      <c r="AX56" s="79">
        <v>375.87</v>
      </c>
      <c r="AY56" s="79">
        <v>250</v>
      </c>
      <c r="AZ56" s="100"/>
      <c r="BA56" s="78" t="s">
        <v>39</v>
      </c>
      <c r="BB56" s="160">
        <v>2523</v>
      </c>
      <c r="BC56" s="79">
        <v>143.9</v>
      </c>
      <c r="BD56" s="79">
        <v>200</v>
      </c>
      <c r="BE56" s="100"/>
      <c r="BF56" s="80" t="s">
        <v>74</v>
      </c>
      <c r="BG56" s="206">
        <v>2530</v>
      </c>
      <c r="BH56" s="79">
        <v>256.98</v>
      </c>
      <c r="BI56" s="79">
        <v>300</v>
      </c>
      <c r="BJ56" s="100"/>
      <c r="BK56" s="80" t="s">
        <v>74</v>
      </c>
      <c r="BL56" s="160">
        <v>2531</v>
      </c>
      <c r="BM56" s="79">
        <v>156.97</v>
      </c>
      <c r="BN56" s="79">
        <v>240</v>
      </c>
      <c r="BO56" s="100"/>
      <c r="BP56" s="80" t="s">
        <v>74</v>
      </c>
      <c r="BQ56" s="160">
        <v>2518</v>
      </c>
      <c r="BR56" s="79">
        <v>1580.5</v>
      </c>
      <c r="BS56" s="79">
        <v>230</v>
      </c>
      <c r="BT56" s="100"/>
      <c r="BU56" s="80" t="s">
        <v>77</v>
      </c>
      <c r="BV56" s="160">
        <v>2519</v>
      </c>
      <c r="BW56" s="79">
        <v>459.95</v>
      </c>
      <c r="BX56" s="79">
        <v>290</v>
      </c>
      <c r="BY56" s="100"/>
      <c r="BZ56" s="80" t="s">
        <v>77</v>
      </c>
      <c r="CA56" s="160">
        <v>2526</v>
      </c>
      <c r="CB56" s="79">
        <v>166.01</v>
      </c>
      <c r="CC56" s="79">
        <v>170</v>
      </c>
      <c r="CD56" s="100"/>
      <c r="CE56" s="80" t="s">
        <v>77</v>
      </c>
      <c r="CF56" s="160">
        <v>2527</v>
      </c>
      <c r="CG56" s="79">
        <v>163.51</v>
      </c>
      <c r="CH56" s="79">
        <v>190</v>
      </c>
      <c r="CI56" s="100"/>
      <c r="CJ56" s="80" t="s">
        <v>77</v>
      </c>
      <c r="CK56" s="160">
        <v>2528</v>
      </c>
      <c r="CL56" s="79">
        <v>417.88</v>
      </c>
      <c r="CM56" s="79">
        <v>100</v>
      </c>
      <c r="CN56" s="80"/>
      <c r="CO56" s="80" t="s">
        <v>74</v>
      </c>
      <c r="CP56" s="77">
        <v>2529</v>
      </c>
      <c r="CQ56" s="79">
        <v>375.87</v>
      </c>
      <c r="CR56" s="79">
        <v>250</v>
      </c>
      <c r="CS56" s="80"/>
      <c r="CT56" s="80" t="s">
        <v>74</v>
      </c>
      <c r="CU56" s="77">
        <v>2523</v>
      </c>
      <c r="CV56" s="79">
        <v>143.9</v>
      </c>
      <c r="CW56" s="79">
        <v>200</v>
      </c>
      <c r="CX56" s="80"/>
      <c r="CY56" s="80" t="s">
        <v>77</v>
      </c>
      <c r="CZ56" s="77">
        <v>2530</v>
      </c>
      <c r="DA56" s="79">
        <v>256.98</v>
      </c>
      <c r="DB56" s="79">
        <v>300</v>
      </c>
      <c r="DC56" s="80"/>
      <c r="DD56" s="80" t="s">
        <v>77</v>
      </c>
      <c r="DE56" s="77">
        <v>2531</v>
      </c>
      <c r="DF56" s="79">
        <v>156.97</v>
      </c>
      <c r="DG56" s="79">
        <v>160</v>
      </c>
      <c r="DH56" s="80"/>
      <c r="DI56" s="80" t="s">
        <v>77</v>
      </c>
      <c r="DJ56" s="77">
        <v>2518</v>
      </c>
      <c r="DK56" s="79">
        <v>1580.5</v>
      </c>
      <c r="DL56" s="79">
        <v>230</v>
      </c>
      <c r="DM56" s="80"/>
      <c r="DN56" s="80" t="s">
        <v>78</v>
      </c>
      <c r="DO56" s="77">
        <v>2519</v>
      </c>
      <c r="DP56" s="79">
        <v>459.95</v>
      </c>
      <c r="DQ56" s="79">
        <v>100</v>
      </c>
      <c r="DR56" s="80"/>
      <c r="DS56" s="80" t="s">
        <v>78</v>
      </c>
      <c r="DT56" s="77">
        <v>2526</v>
      </c>
      <c r="DU56" s="79">
        <v>166.01</v>
      </c>
      <c r="DV56" s="79">
        <v>170</v>
      </c>
      <c r="DW56" s="80"/>
      <c r="DX56" s="80" t="s">
        <v>78</v>
      </c>
      <c r="DY56" s="77">
        <v>2527</v>
      </c>
      <c r="DZ56" s="79">
        <v>163.51</v>
      </c>
      <c r="EA56" s="79">
        <v>190</v>
      </c>
      <c r="EB56" s="80"/>
      <c r="EC56" s="80" t="s">
        <v>78</v>
      </c>
      <c r="ED56" s="77">
        <v>2528</v>
      </c>
      <c r="EE56" s="79">
        <v>417.88</v>
      </c>
      <c r="EF56" s="75">
        <v>100</v>
      </c>
      <c r="EG56" s="80"/>
      <c r="EH56" s="80" t="s">
        <v>77</v>
      </c>
      <c r="EI56" s="78">
        <v>2529</v>
      </c>
      <c r="EJ56" s="79">
        <v>375.87</v>
      </c>
      <c r="EK56" s="75">
        <v>250</v>
      </c>
      <c r="EL56" s="80"/>
      <c r="EM56" s="80" t="s">
        <v>77</v>
      </c>
      <c r="EN56" s="78">
        <v>2523</v>
      </c>
      <c r="EO56" s="79">
        <v>143.9</v>
      </c>
      <c r="EP56" s="75">
        <v>80</v>
      </c>
      <c r="EQ56" s="80"/>
      <c r="ER56" s="80" t="s">
        <v>78</v>
      </c>
      <c r="ES56" s="77">
        <v>2530</v>
      </c>
      <c r="ET56" s="79">
        <v>256.98</v>
      </c>
      <c r="EU56" s="75">
        <v>300</v>
      </c>
      <c r="EV56" s="80"/>
      <c r="EW56" s="328">
        <f t="shared" si="21"/>
        <v>11941.46</v>
      </c>
      <c r="EX56" s="328">
        <f t="shared" si="22"/>
        <v>6540</v>
      </c>
    </row>
    <row r="57" spans="1:154" s="111" customFormat="1" ht="21">
      <c r="A57" s="226"/>
      <c r="B57" s="226"/>
      <c r="C57" s="79"/>
      <c r="D57" s="74"/>
      <c r="E57" s="74"/>
      <c r="F57" s="74"/>
      <c r="G57" s="79"/>
      <c r="H57" s="79"/>
      <c r="I57" s="162"/>
      <c r="J57" s="74"/>
      <c r="K57" s="74"/>
      <c r="L57" s="75"/>
      <c r="M57" s="75"/>
      <c r="N57" s="162"/>
      <c r="O57" s="74"/>
      <c r="P57" s="74"/>
      <c r="Q57" s="75"/>
      <c r="R57" s="75"/>
      <c r="S57" s="75"/>
      <c r="T57" s="79"/>
      <c r="U57" s="79"/>
      <c r="V57" s="75"/>
      <c r="W57" s="75"/>
      <c r="X57" s="169"/>
      <c r="Y57" s="79"/>
      <c r="Z57" s="79"/>
      <c r="AA57" s="75"/>
      <c r="AB57" s="75"/>
      <c r="AC57" s="169"/>
      <c r="AD57" s="74"/>
      <c r="AE57" s="74"/>
      <c r="AF57" s="75"/>
      <c r="AG57" s="75"/>
      <c r="AH57" s="169"/>
      <c r="AI57" s="79"/>
      <c r="AJ57" s="79"/>
      <c r="AK57" s="75"/>
      <c r="AL57" s="75"/>
      <c r="AM57" s="169"/>
      <c r="AN57" s="79"/>
      <c r="AO57" s="79"/>
      <c r="AP57" s="75"/>
      <c r="AQ57" s="75"/>
      <c r="AR57" s="169"/>
      <c r="AS57" s="79"/>
      <c r="AT57" s="79"/>
      <c r="AU57" s="75"/>
      <c r="AV57" s="75"/>
      <c r="AW57" s="169"/>
      <c r="AX57" s="79"/>
      <c r="AY57" s="79"/>
      <c r="AZ57" s="75"/>
      <c r="BA57" s="75"/>
      <c r="BB57" s="169"/>
      <c r="BC57" s="79"/>
      <c r="BD57" s="79"/>
      <c r="BE57" s="75"/>
      <c r="BF57" s="75"/>
      <c r="BG57" s="162"/>
      <c r="BH57" s="79"/>
      <c r="BI57" s="79"/>
      <c r="BJ57" s="75"/>
      <c r="BK57" s="75"/>
      <c r="BL57" s="169"/>
      <c r="BM57" s="79"/>
      <c r="BN57" s="79"/>
      <c r="BO57" s="75"/>
      <c r="BP57" s="75"/>
      <c r="BQ57" s="169"/>
      <c r="BR57" s="79"/>
      <c r="BS57" s="79"/>
      <c r="BT57" s="75"/>
      <c r="BU57" s="75"/>
      <c r="BV57" s="169"/>
      <c r="BW57" s="79"/>
      <c r="BX57" s="79"/>
      <c r="BY57" s="75"/>
      <c r="BZ57" s="75"/>
      <c r="CA57" s="169"/>
      <c r="CB57" s="79"/>
      <c r="CC57" s="79"/>
      <c r="CD57" s="75"/>
      <c r="CE57" s="75"/>
      <c r="CF57" s="169"/>
      <c r="CG57" s="79"/>
      <c r="CH57" s="79"/>
      <c r="CI57" s="75"/>
      <c r="CJ57" s="75"/>
      <c r="CK57" s="169"/>
      <c r="CL57" s="79"/>
      <c r="CM57" s="79"/>
      <c r="CN57" s="75"/>
      <c r="CO57" s="75"/>
      <c r="CP57" s="169"/>
      <c r="CQ57" s="79"/>
      <c r="CR57" s="79"/>
      <c r="CS57" s="75"/>
      <c r="CT57" s="75"/>
      <c r="CU57" s="169"/>
      <c r="CV57" s="79"/>
      <c r="CW57" s="79"/>
      <c r="CX57" s="75"/>
      <c r="CY57" s="75"/>
      <c r="CZ57" s="169"/>
      <c r="DA57" s="79"/>
      <c r="DB57" s="79"/>
      <c r="DC57" s="75"/>
      <c r="DD57" s="75"/>
      <c r="DE57" s="169"/>
      <c r="DF57" s="79"/>
      <c r="DG57" s="79"/>
      <c r="DH57" s="75"/>
      <c r="DI57" s="75"/>
      <c r="DJ57" s="169"/>
      <c r="DK57" s="79"/>
      <c r="DL57" s="79"/>
      <c r="DM57" s="75"/>
      <c r="DN57" s="75"/>
      <c r="DO57" s="169"/>
      <c r="DP57" s="79"/>
      <c r="DQ57" s="79"/>
      <c r="DR57" s="75"/>
      <c r="DS57" s="75"/>
      <c r="DT57" s="169"/>
      <c r="DU57" s="79"/>
      <c r="DV57" s="79"/>
      <c r="DW57" s="75"/>
      <c r="DX57" s="75"/>
      <c r="DY57" s="169"/>
      <c r="DZ57" s="79"/>
      <c r="EA57" s="79"/>
      <c r="EB57" s="75"/>
      <c r="EC57" s="75"/>
      <c r="ED57" s="169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75"/>
      <c r="EU57" s="75"/>
      <c r="EV57" s="80"/>
      <c r="EW57" s="328">
        <f t="shared" si="21"/>
        <v>0</v>
      </c>
      <c r="EX57" s="328">
        <f t="shared" si="22"/>
        <v>0</v>
      </c>
    </row>
    <row r="58" spans="1:154" s="111" customFormat="1" ht="21">
      <c r="A58" s="259"/>
      <c r="B58" s="226"/>
      <c r="C58" s="79"/>
      <c r="D58" s="74"/>
      <c r="E58" s="74"/>
      <c r="F58" s="74"/>
      <c r="G58" s="79"/>
      <c r="H58" s="79"/>
      <c r="I58" s="162"/>
      <c r="J58" s="74"/>
      <c r="K58" s="74"/>
      <c r="L58" s="75"/>
      <c r="M58" s="75"/>
      <c r="N58" s="162"/>
      <c r="O58" s="74"/>
      <c r="P58" s="74"/>
      <c r="Q58" s="75"/>
      <c r="R58" s="75"/>
      <c r="S58" s="75"/>
      <c r="T58" s="79"/>
      <c r="U58" s="79"/>
      <c r="V58" s="75"/>
      <c r="W58" s="75"/>
      <c r="X58" s="169"/>
      <c r="Y58" s="79"/>
      <c r="Z58" s="79"/>
      <c r="AA58" s="75"/>
      <c r="AB58" s="75"/>
      <c r="AC58" s="169"/>
      <c r="AD58" s="74"/>
      <c r="AE58" s="74"/>
      <c r="AF58" s="75"/>
      <c r="AG58" s="75"/>
      <c r="AH58" s="169"/>
      <c r="AI58" s="79"/>
      <c r="AJ58" s="79"/>
      <c r="AK58" s="75"/>
      <c r="AL58" s="75"/>
      <c r="AM58" s="169"/>
      <c r="AN58" s="79"/>
      <c r="AO58" s="79"/>
      <c r="AP58" s="75"/>
      <c r="AQ58" s="75"/>
      <c r="AR58" s="169"/>
      <c r="AS58" s="79"/>
      <c r="AT58" s="79"/>
      <c r="AU58" s="75"/>
      <c r="AV58" s="75"/>
      <c r="AW58" s="169"/>
      <c r="AX58" s="79"/>
      <c r="AY58" s="79"/>
      <c r="AZ58" s="75"/>
      <c r="BA58" s="75"/>
      <c r="BB58" s="169"/>
      <c r="BC58" s="79"/>
      <c r="BD58" s="79"/>
      <c r="BE58" s="75"/>
      <c r="BF58" s="75"/>
      <c r="BG58" s="162"/>
      <c r="BH58" s="79"/>
      <c r="BI58" s="79"/>
      <c r="BJ58" s="75"/>
      <c r="BK58" s="75"/>
      <c r="BL58" s="169"/>
      <c r="BM58" s="79"/>
      <c r="BN58" s="79"/>
      <c r="BO58" s="75"/>
      <c r="BP58" s="75"/>
      <c r="BQ58" s="169"/>
      <c r="BR58" s="79"/>
      <c r="BS58" s="79"/>
      <c r="BT58" s="75"/>
      <c r="BU58" s="75"/>
      <c r="BV58" s="169"/>
      <c r="BW58" s="79"/>
      <c r="BX58" s="79"/>
      <c r="BY58" s="75"/>
      <c r="BZ58" s="75"/>
      <c r="CA58" s="169"/>
      <c r="CB58" s="79"/>
      <c r="CC58" s="79"/>
      <c r="CD58" s="75"/>
      <c r="CE58" s="75"/>
      <c r="CF58" s="169"/>
      <c r="CG58" s="79"/>
      <c r="CH58" s="79"/>
      <c r="CI58" s="75"/>
      <c r="CJ58" s="75"/>
      <c r="CK58" s="169"/>
      <c r="CL58" s="79"/>
      <c r="CM58" s="79"/>
      <c r="CN58" s="75"/>
      <c r="CO58" s="75"/>
      <c r="CP58" s="169"/>
      <c r="CQ58" s="79"/>
      <c r="CR58" s="79"/>
      <c r="CS58" s="75"/>
      <c r="CT58" s="75"/>
      <c r="CU58" s="169"/>
      <c r="CV58" s="79"/>
      <c r="CW58" s="79"/>
      <c r="CX58" s="75"/>
      <c r="CY58" s="75"/>
      <c r="CZ58" s="169"/>
      <c r="DA58" s="79"/>
      <c r="DB58" s="79"/>
      <c r="DC58" s="75"/>
      <c r="DD58" s="75"/>
      <c r="DE58" s="169"/>
      <c r="DF58" s="79"/>
      <c r="DG58" s="79"/>
      <c r="DH58" s="75"/>
      <c r="DI58" s="75"/>
      <c r="DJ58" s="169"/>
      <c r="DK58" s="79"/>
      <c r="DL58" s="79"/>
      <c r="DM58" s="75"/>
      <c r="DN58" s="75"/>
      <c r="DO58" s="169"/>
      <c r="DP58" s="79"/>
      <c r="DQ58" s="79"/>
      <c r="DR58" s="75"/>
      <c r="DS58" s="75"/>
      <c r="DT58" s="169"/>
      <c r="DU58" s="79"/>
      <c r="DV58" s="79"/>
      <c r="DW58" s="75"/>
      <c r="DX58" s="75"/>
      <c r="DY58" s="169"/>
      <c r="DZ58" s="79"/>
      <c r="EA58" s="79"/>
      <c r="EB58" s="75"/>
      <c r="EC58" s="75"/>
      <c r="ED58" s="169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75"/>
      <c r="EU58" s="75"/>
      <c r="EV58" s="80"/>
      <c r="EW58" s="328">
        <f t="shared" si="21"/>
        <v>0</v>
      </c>
      <c r="EX58" s="328">
        <f t="shared" si="22"/>
        <v>0</v>
      </c>
    </row>
    <row r="59" spans="1:154" s="111" customFormat="1" ht="21">
      <c r="A59" s="226"/>
      <c r="B59" s="226"/>
      <c r="C59" s="79"/>
      <c r="D59" s="74"/>
      <c r="E59" s="74"/>
      <c r="F59" s="74"/>
      <c r="G59" s="79"/>
      <c r="H59" s="79"/>
      <c r="I59" s="162"/>
      <c r="J59" s="74"/>
      <c r="K59" s="74"/>
      <c r="L59" s="75"/>
      <c r="M59" s="75"/>
      <c r="N59" s="162"/>
      <c r="O59" s="74"/>
      <c r="P59" s="74"/>
      <c r="Q59" s="75"/>
      <c r="R59" s="75"/>
      <c r="S59" s="75"/>
      <c r="T59" s="79"/>
      <c r="U59" s="79"/>
      <c r="V59" s="75"/>
      <c r="W59" s="75"/>
      <c r="X59" s="169"/>
      <c r="Y59" s="79"/>
      <c r="Z59" s="79"/>
      <c r="AA59" s="75"/>
      <c r="AB59" s="75"/>
      <c r="AC59" s="169"/>
      <c r="AD59" s="74"/>
      <c r="AE59" s="74"/>
      <c r="AF59" s="75"/>
      <c r="AG59" s="75"/>
      <c r="AH59" s="169"/>
      <c r="AI59" s="79"/>
      <c r="AJ59" s="79"/>
      <c r="AK59" s="75"/>
      <c r="AL59" s="75"/>
      <c r="AM59" s="169"/>
      <c r="AN59" s="79"/>
      <c r="AO59" s="79"/>
      <c r="AP59" s="75"/>
      <c r="AQ59" s="75"/>
      <c r="AR59" s="169"/>
      <c r="AS59" s="79"/>
      <c r="AT59" s="79"/>
      <c r="AU59" s="75"/>
      <c r="AV59" s="75"/>
      <c r="AW59" s="169"/>
      <c r="AX59" s="79"/>
      <c r="AY59" s="79"/>
      <c r="AZ59" s="75"/>
      <c r="BA59" s="75"/>
      <c r="BB59" s="169"/>
      <c r="BC59" s="79"/>
      <c r="BD59" s="79"/>
      <c r="BE59" s="75"/>
      <c r="BF59" s="75"/>
      <c r="BG59" s="162"/>
      <c r="BH59" s="79"/>
      <c r="BI59" s="79"/>
      <c r="BJ59" s="75"/>
      <c r="BK59" s="75"/>
      <c r="BL59" s="169"/>
      <c r="BM59" s="79"/>
      <c r="BN59" s="79"/>
      <c r="BO59" s="75"/>
      <c r="BP59" s="75"/>
      <c r="BQ59" s="169"/>
      <c r="BR59" s="79"/>
      <c r="BS59" s="79"/>
      <c r="BT59" s="75"/>
      <c r="BU59" s="75"/>
      <c r="BV59" s="169"/>
      <c r="BW59" s="79"/>
      <c r="BX59" s="79"/>
      <c r="BY59" s="75"/>
      <c r="BZ59" s="75"/>
      <c r="CA59" s="169"/>
      <c r="CB59" s="79"/>
      <c r="CC59" s="79"/>
      <c r="CD59" s="75"/>
      <c r="CE59" s="75"/>
      <c r="CF59" s="169"/>
      <c r="CG59" s="79"/>
      <c r="CH59" s="79"/>
      <c r="CI59" s="75"/>
      <c r="CJ59" s="75"/>
      <c r="CK59" s="169"/>
      <c r="CL59" s="79"/>
      <c r="CM59" s="79"/>
      <c r="CN59" s="75"/>
      <c r="CO59" s="75"/>
      <c r="CP59" s="169"/>
      <c r="CQ59" s="79"/>
      <c r="CR59" s="79"/>
      <c r="CS59" s="75"/>
      <c r="CT59" s="75"/>
      <c r="CU59" s="169"/>
      <c r="CV59" s="79"/>
      <c r="CW59" s="79"/>
      <c r="CX59" s="75"/>
      <c r="CY59" s="75"/>
      <c r="CZ59" s="169"/>
      <c r="DA59" s="79"/>
      <c r="DB59" s="79"/>
      <c r="DC59" s="75"/>
      <c r="DD59" s="75"/>
      <c r="DE59" s="169"/>
      <c r="DF59" s="79"/>
      <c r="DG59" s="79"/>
      <c r="DH59" s="75"/>
      <c r="DI59" s="75"/>
      <c r="DJ59" s="169"/>
      <c r="DK59" s="79"/>
      <c r="DL59" s="79"/>
      <c r="DM59" s="75"/>
      <c r="DN59" s="75"/>
      <c r="DO59" s="169"/>
      <c r="DP59" s="79"/>
      <c r="DQ59" s="79"/>
      <c r="DR59" s="75"/>
      <c r="DS59" s="75"/>
      <c r="DT59" s="169"/>
      <c r="DU59" s="79"/>
      <c r="DV59" s="79"/>
      <c r="DW59" s="75"/>
      <c r="DX59" s="75"/>
      <c r="DY59" s="169"/>
      <c r="DZ59" s="79"/>
      <c r="EA59" s="79"/>
      <c r="EB59" s="75"/>
      <c r="EC59" s="75"/>
      <c r="ED59" s="169"/>
      <c r="EE59" s="75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  <c r="EQ59" s="75"/>
      <c r="ER59" s="75"/>
      <c r="ES59" s="75"/>
      <c r="ET59" s="75"/>
      <c r="EU59" s="75"/>
      <c r="EV59" s="80"/>
      <c r="EW59" s="328">
        <f t="shared" si="21"/>
        <v>0</v>
      </c>
      <c r="EX59" s="328">
        <f t="shared" si="22"/>
        <v>0</v>
      </c>
    </row>
    <row r="60" spans="1:154" s="111" customFormat="1" ht="21">
      <c r="A60" s="226"/>
      <c r="B60" s="226"/>
      <c r="C60" s="79"/>
      <c r="D60" s="74"/>
      <c r="E60" s="74"/>
      <c r="F60" s="74"/>
      <c r="G60" s="79"/>
      <c r="H60" s="79"/>
      <c r="I60" s="162"/>
      <c r="J60" s="74"/>
      <c r="K60" s="74"/>
      <c r="L60" s="75"/>
      <c r="M60" s="75"/>
      <c r="N60" s="162"/>
      <c r="O60" s="74"/>
      <c r="P60" s="74"/>
      <c r="Q60" s="75"/>
      <c r="R60" s="75"/>
      <c r="S60" s="75"/>
      <c r="T60" s="79"/>
      <c r="U60" s="79"/>
      <c r="V60" s="75"/>
      <c r="W60" s="75"/>
      <c r="X60" s="169"/>
      <c r="Y60" s="79"/>
      <c r="Z60" s="79"/>
      <c r="AA60" s="75"/>
      <c r="AB60" s="75"/>
      <c r="AC60" s="169"/>
      <c r="AD60" s="74"/>
      <c r="AE60" s="74"/>
      <c r="AF60" s="75"/>
      <c r="AG60" s="75"/>
      <c r="AH60" s="169"/>
      <c r="AI60" s="79"/>
      <c r="AJ60" s="79"/>
      <c r="AK60" s="75"/>
      <c r="AL60" s="75"/>
      <c r="AM60" s="169"/>
      <c r="AN60" s="79"/>
      <c r="AO60" s="79"/>
      <c r="AP60" s="75"/>
      <c r="AQ60" s="75"/>
      <c r="AR60" s="169"/>
      <c r="AS60" s="79"/>
      <c r="AT60" s="79"/>
      <c r="AU60" s="75"/>
      <c r="AV60" s="75"/>
      <c r="AW60" s="169"/>
      <c r="AX60" s="79"/>
      <c r="AY60" s="79"/>
      <c r="AZ60" s="75"/>
      <c r="BA60" s="75"/>
      <c r="BB60" s="169"/>
      <c r="BC60" s="79"/>
      <c r="BD60" s="79"/>
      <c r="BE60" s="75"/>
      <c r="BF60" s="75"/>
      <c r="BG60" s="162"/>
      <c r="BH60" s="79"/>
      <c r="BI60" s="79"/>
      <c r="BJ60" s="75"/>
      <c r="BK60" s="75"/>
      <c r="BL60" s="169"/>
      <c r="BM60" s="79"/>
      <c r="BN60" s="79"/>
      <c r="BO60" s="75"/>
      <c r="BP60" s="75"/>
      <c r="BQ60" s="169"/>
      <c r="BR60" s="79"/>
      <c r="BS60" s="79"/>
      <c r="BT60" s="75"/>
      <c r="BU60" s="75"/>
      <c r="BV60" s="169"/>
      <c r="BW60" s="79"/>
      <c r="BX60" s="79"/>
      <c r="BY60" s="75"/>
      <c r="BZ60" s="75"/>
      <c r="CA60" s="169"/>
      <c r="CB60" s="79"/>
      <c r="CC60" s="79"/>
      <c r="CD60" s="75"/>
      <c r="CE60" s="75"/>
      <c r="CF60" s="169"/>
      <c r="CG60" s="79"/>
      <c r="CH60" s="79"/>
      <c r="CI60" s="75"/>
      <c r="CJ60" s="75"/>
      <c r="CK60" s="169"/>
      <c r="CL60" s="79"/>
      <c r="CM60" s="79"/>
      <c r="CN60" s="75"/>
      <c r="CO60" s="75"/>
      <c r="CP60" s="169"/>
      <c r="CQ60" s="79"/>
      <c r="CR60" s="79"/>
      <c r="CS60" s="75"/>
      <c r="CT60" s="75"/>
      <c r="CU60" s="169"/>
      <c r="CV60" s="79"/>
      <c r="CW60" s="79"/>
      <c r="CX60" s="75"/>
      <c r="CY60" s="75"/>
      <c r="CZ60" s="169"/>
      <c r="DA60" s="79"/>
      <c r="DB60" s="79"/>
      <c r="DC60" s="75"/>
      <c r="DD60" s="75"/>
      <c r="DE60" s="169"/>
      <c r="DF60" s="79"/>
      <c r="DG60" s="79"/>
      <c r="DH60" s="75"/>
      <c r="DI60" s="75"/>
      <c r="DJ60" s="169"/>
      <c r="DK60" s="79"/>
      <c r="DL60" s="79"/>
      <c r="DM60" s="75"/>
      <c r="DN60" s="75"/>
      <c r="DO60" s="169"/>
      <c r="DP60" s="79"/>
      <c r="DQ60" s="79"/>
      <c r="DR60" s="75"/>
      <c r="DS60" s="75"/>
      <c r="DT60" s="169"/>
      <c r="DU60" s="79"/>
      <c r="DV60" s="79"/>
      <c r="DW60" s="75"/>
      <c r="DX60" s="75"/>
      <c r="DY60" s="169"/>
      <c r="DZ60" s="79"/>
      <c r="EA60" s="79"/>
      <c r="EB60" s="75"/>
      <c r="EC60" s="75"/>
      <c r="ED60" s="169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80"/>
      <c r="EW60" s="328">
        <f t="shared" si="21"/>
        <v>0</v>
      </c>
      <c r="EX60" s="328">
        <f t="shared" si="22"/>
        <v>0</v>
      </c>
    </row>
    <row r="61" spans="1:154" s="111" customFormat="1" ht="21.75" thickBot="1">
      <c r="A61" s="261"/>
      <c r="B61" s="262" t="s">
        <v>43</v>
      </c>
      <c r="C61" s="84"/>
      <c r="D61" s="106"/>
      <c r="E61" s="81">
        <f>SUM(E56:E60)</f>
        <v>1580.5</v>
      </c>
      <c r="F61" s="81">
        <f>SUM(F56:F60)</f>
        <v>500</v>
      </c>
      <c r="G61" s="81">
        <f t="shared" ref="G61:J61" si="98">SUM(G56:G60)</f>
        <v>0</v>
      </c>
      <c r="H61" s="81"/>
      <c r="I61" s="33"/>
      <c r="J61" s="81">
        <f t="shared" si="98"/>
        <v>375.87</v>
      </c>
      <c r="K61" s="81">
        <f>SUM(K56:K60)</f>
        <v>250</v>
      </c>
      <c r="L61" s="81">
        <f t="shared" ref="L61" si="99">SUM(L56:L60)</f>
        <v>0</v>
      </c>
      <c r="M61" s="81"/>
      <c r="N61" s="33"/>
      <c r="O61" s="81">
        <f t="shared" ref="O61" si="100">SUM(O56:O60)</f>
        <v>143.9</v>
      </c>
      <c r="P61" s="81">
        <f t="shared" ref="P61" si="101">SUM(P56:P60)</f>
        <v>200</v>
      </c>
      <c r="Q61" s="81">
        <f t="shared" ref="Q61" si="102">SUM(Q56:Q60)</f>
        <v>0</v>
      </c>
      <c r="R61" s="81"/>
      <c r="S61" s="81"/>
      <c r="T61" s="81">
        <f t="shared" ref="T61" si="103">SUM(T56:T60)</f>
        <v>256.98</v>
      </c>
      <c r="U61" s="81">
        <f t="shared" ref="U61" si="104">SUM(U56:U60)</f>
        <v>300</v>
      </c>
      <c r="V61" s="81">
        <f t="shared" ref="V61" si="105">SUM(V56:V60)</f>
        <v>0</v>
      </c>
      <c r="W61" s="81"/>
      <c r="X61" s="81"/>
      <c r="Y61" s="81">
        <f t="shared" ref="Y61" si="106">SUM(Y56:Y60)</f>
        <v>156.97</v>
      </c>
      <c r="Z61" s="81">
        <f t="shared" ref="Z61" si="107">SUM(Z56:Z60)</f>
        <v>240</v>
      </c>
      <c r="AA61" s="81">
        <f t="shared" ref="AA61" si="108">SUM(AA56:AA60)</f>
        <v>0</v>
      </c>
      <c r="AB61" s="81"/>
      <c r="AC61" s="81"/>
      <c r="AD61" s="81">
        <f t="shared" ref="AD61" si="109">SUM(AD56:AD60)</f>
        <v>459.95</v>
      </c>
      <c r="AE61" s="81">
        <f t="shared" ref="AE61" si="110">SUM(AE56:AE60)</f>
        <v>290</v>
      </c>
      <c r="AF61" s="81">
        <f t="shared" ref="AF61" si="111">SUM(AF56:AF60)</f>
        <v>0</v>
      </c>
      <c r="AG61" s="81"/>
      <c r="AH61" s="81"/>
      <c r="AI61" s="81">
        <f t="shared" ref="AI61" si="112">SUM(AI56:AI60)</f>
        <v>166.01</v>
      </c>
      <c r="AJ61" s="81">
        <f t="shared" ref="AJ61" si="113">SUM(AJ56:AJ60)</f>
        <v>170</v>
      </c>
      <c r="AK61" s="81">
        <f t="shared" ref="AK61" si="114">SUM(AK56:AK60)</f>
        <v>0</v>
      </c>
      <c r="AL61" s="81"/>
      <c r="AM61" s="81"/>
      <c r="AN61" s="81">
        <f t="shared" ref="AN61" si="115">SUM(AN56:AN60)</f>
        <v>163.51</v>
      </c>
      <c r="AO61" s="81">
        <f t="shared" ref="AO61" si="116">SUM(AO56:AO60)</f>
        <v>190</v>
      </c>
      <c r="AP61" s="81">
        <f t="shared" ref="AP61" si="117">SUM(AP56:AP60)</f>
        <v>0</v>
      </c>
      <c r="AQ61" s="81"/>
      <c r="AR61" s="81"/>
      <c r="AS61" s="81">
        <f t="shared" ref="AS61" si="118">SUM(AS56:AS60)</f>
        <v>417.88</v>
      </c>
      <c r="AT61" s="81">
        <f t="shared" ref="AT61" si="119">SUM(AT56:AT60)</f>
        <v>100</v>
      </c>
      <c r="AU61" s="81">
        <f t="shared" ref="AU61" si="120">SUM(AU56:AU60)</f>
        <v>0</v>
      </c>
      <c r="AV61" s="81">
        <f t="shared" ref="AV61" si="121">SUM(AV56:AV60)</f>
        <v>0</v>
      </c>
      <c r="AW61" s="81">
        <f t="shared" ref="AW61" si="122">SUM(AW56:AW60)</f>
        <v>2529</v>
      </c>
      <c r="AX61" s="81">
        <f t="shared" ref="AX61" si="123">SUM(AX56:AX60)</f>
        <v>375.87</v>
      </c>
      <c r="AY61" s="81">
        <f t="shared" ref="AY61" si="124">SUM(AY56:AY60)</f>
        <v>250</v>
      </c>
      <c r="AZ61" s="81">
        <f t="shared" ref="AZ61" si="125">SUM(AZ56:AZ60)</f>
        <v>0</v>
      </c>
      <c r="BA61" s="81"/>
      <c r="BB61" s="81"/>
      <c r="BC61" s="81">
        <f t="shared" ref="BC61" si="126">SUM(BC56:BC60)</f>
        <v>143.9</v>
      </c>
      <c r="BD61" s="81">
        <f t="shared" ref="BD61" si="127">SUM(BD56:BD60)</f>
        <v>200</v>
      </c>
      <c r="BE61" s="81">
        <f t="shared" ref="BE61" si="128">SUM(BE56:BE60)</f>
        <v>0</v>
      </c>
      <c r="BF61" s="81"/>
      <c r="BG61" s="33"/>
      <c r="BH61" s="81">
        <f t="shared" ref="BH61" si="129">SUM(BH56:BH60)</f>
        <v>256.98</v>
      </c>
      <c r="BI61" s="81">
        <f t="shared" ref="BI61" si="130">SUM(BI56:BI60)</f>
        <v>300</v>
      </c>
      <c r="BJ61" s="81">
        <f t="shared" ref="BJ61" si="131">SUM(BJ56:BJ60)</f>
        <v>0</v>
      </c>
      <c r="BK61" s="81"/>
      <c r="BL61" s="81"/>
      <c r="BM61" s="81">
        <f t="shared" ref="BM61" si="132">SUM(BM56:BM60)</f>
        <v>156.97</v>
      </c>
      <c r="BN61" s="81">
        <f t="shared" ref="BN61" si="133">SUM(BN56:BN60)</f>
        <v>240</v>
      </c>
      <c r="BO61" s="81">
        <f t="shared" ref="BO61" si="134">SUM(BO56:BO60)</f>
        <v>0</v>
      </c>
      <c r="BP61" s="81"/>
      <c r="BQ61" s="81"/>
      <c r="BR61" s="81">
        <f t="shared" ref="BR61" si="135">SUM(BR56:BR60)</f>
        <v>1580.5</v>
      </c>
      <c r="BS61" s="81">
        <f t="shared" ref="BS61" si="136">SUM(BS56:BS60)</f>
        <v>230</v>
      </c>
      <c r="BT61" s="81">
        <f t="shared" ref="BT61" si="137">SUM(BT56:BT60)</f>
        <v>0</v>
      </c>
      <c r="BU61" s="81"/>
      <c r="BV61" s="81"/>
      <c r="BW61" s="81">
        <f t="shared" ref="BW61" si="138">SUM(BW56:BW60)</f>
        <v>459.95</v>
      </c>
      <c r="BX61" s="81">
        <f t="shared" ref="BX61" si="139">SUM(BX56:BX60)</f>
        <v>290</v>
      </c>
      <c r="BY61" s="81">
        <f t="shared" ref="BY61" si="140">SUM(BY56:BY60)</f>
        <v>0</v>
      </c>
      <c r="BZ61" s="81"/>
      <c r="CA61" s="81"/>
      <c r="CB61" s="81">
        <f t="shared" ref="CB61" si="141">SUM(CB56:CB60)</f>
        <v>166.01</v>
      </c>
      <c r="CC61" s="81">
        <f t="shared" ref="CC61" si="142">SUM(CC56:CC60)</f>
        <v>170</v>
      </c>
      <c r="CD61" s="81">
        <f t="shared" ref="CD61" si="143">SUM(CD56:CD60)</f>
        <v>0</v>
      </c>
      <c r="CE61" s="81">
        <f t="shared" ref="CE61" si="144">SUM(CE56:CE60)</f>
        <v>0</v>
      </c>
      <c r="CF61" s="81">
        <f t="shared" ref="CF61" si="145">SUM(CF56:CF60)</f>
        <v>2527</v>
      </c>
      <c r="CG61" s="81">
        <f t="shared" ref="CG61" si="146">SUM(CG56:CG60)</f>
        <v>163.51</v>
      </c>
      <c r="CH61" s="81">
        <f t="shared" ref="CH61" si="147">SUM(CH56:CH60)</f>
        <v>190</v>
      </c>
      <c r="CI61" s="81">
        <f t="shared" ref="CI61" si="148">SUM(CI56:CI60)</f>
        <v>0</v>
      </c>
      <c r="CJ61" s="81">
        <f t="shared" ref="CJ61" si="149">SUM(CJ56:CJ60)</f>
        <v>0</v>
      </c>
      <c r="CK61" s="81">
        <f t="shared" ref="CK61" si="150">SUM(CK56:CK60)</f>
        <v>2528</v>
      </c>
      <c r="CL61" s="81">
        <f t="shared" ref="CL61" si="151">SUM(CL56:CL60)</f>
        <v>417.88</v>
      </c>
      <c r="CM61" s="81">
        <f t="shared" ref="CM61" si="152">SUM(CM56:CM60)</f>
        <v>100</v>
      </c>
      <c r="CN61" s="81">
        <f t="shared" ref="CN61" si="153">SUM(CN56:CN60)</f>
        <v>0</v>
      </c>
      <c r="CO61" s="81"/>
      <c r="CP61" s="81"/>
      <c r="CQ61" s="81">
        <f t="shared" ref="CQ61" si="154">SUM(CQ56:CQ60)</f>
        <v>375.87</v>
      </c>
      <c r="CR61" s="81">
        <f t="shared" ref="CR61" si="155">SUM(CR56:CR60)</f>
        <v>250</v>
      </c>
      <c r="CS61" s="81">
        <f t="shared" ref="CS61" si="156">SUM(CS56:CS60)</f>
        <v>0</v>
      </c>
      <c r="CT61" s="81"/>
      <c r="CU61" s="81"/>
      <c r="CV61" s="81">
        <f t="shared" ref="CV61" si="157">SUM(CV56:CV60)</f>
        <v>143.9</v>
      </c>
      <c r="CW61" s="81">
        <f t="shared" ref="CW61" si="158">SUM(CW56:CW60)</f>
        <v>200</v>
      </c>
      <c r="CX61" s="81">
        <f t="shared" ref="CX61" si="159">SUM(CX56:CX60)</f>
        <v>0</v>
      </c>
      <c r="CY61" s="81"/>
      <c r="CZ61" s="81"/>
      <c r="DA61" s="81">
        <f t="shared" ref="DA61" si="160">SUM(DA56:DA60)</f>
        <v>256.98</v>
      </c>
      <c r="DB61" s="81">
        <f t="shared" ref="DB61" si="161">SUM(DB56:DB60)</f>
        <v>300</v>
      </c>
      <c r="DC61" s="81">
        <f t="shared" ref="DC61" si="162">SUM(DC56:DC60)</f>
        <v>0</v>
      </c>
      <c r="DD61" s="81"/>
      <c r="DE61" s="81"/>
      <c r="DF61" s="81">
        <f t="shared" ref="DF61:DG61" si="163">SUM(DF56:DF60)</f>
        <v>156.97</v>
      </c>
      <c r="DG61" s="81">
        <f t="shared" si="163"/>
        <v>160</v>
      </c>
      <c r="DH61" s="81">
        <f t="shared" ref="DH61" si="164">SUM(DH56:DH60)</f>
        <v>0</v>
      </c>
      <c r="DI61" s="81"/>
      <c r="DJ61" s="81"/>
      <c r="DK61" s="81">
        <f t="shared" ref="DK61" si="165">SUM(DK56:DK60)</f>
        <v>1580.5</v>
      </c>
      <c r="DL61" s="81">
        <f t="shared" ref="DL61" si="166">SUM(DL56:DL60)</f>
        <v>230</v>
      </c>
      <c r="DM61" s="81">
        <f t="shared" ref="DM61" si="167">SUM(DM56:DM60)</f>
        <v>0</v>
      </c>
      <c r="DN61" s="81"/>
      <c r="DO61" s="81"/>
      <c r="DP61" s="81">
        <f t="shared" ref="DP61" si="168">SUM(DP56:DP60)</f>
        <v>459.95</v>
      </c>
      <c r="DQ61" s="81">
        <f t="shared" ref="DQ61" si="169">SUM(DQ56:DQ60)</f>
        <v>100</v>
      </c>
      <c r="DR61" s="81">
        <f t="shared" ref="DR61" si="170">SUM(DR56:DR60)</f>
        <v>0</v>
      </c>
      <c r="DS61" s="81"/>
      <c r="DT61" s="81"/>
      <c r="DU61" s="81">
        <f t="shared" ref="DU61" si="171">SUM(DU56:DU60)</f>
        <v>166.01</v>
      </c>
      <c r="DV61" s="81">
        <f t="shared" ref="DV61" si="172">SUM(DV56:DV60)</f>
        <v>170</v>
      </c>
      <c r="DW61" s="81">
        <f t="shared" ref="DW61" si="173">SUM(DW56:DW60)</f>
        <v>0</v>
      </c>
      <c r="DX61" s="81"/>
      <c r="DY61" s="81"/>
      <c r="DZ61" s="81">
        <f t="shared" ref="DZ61" si="174">SUM(DZ56:DZ60)</f>
        <v>163.51</v>
      </c>
      <c r="EA61" s="81">
        <f t="shared" ref="EA61" si="175">SUM(EA56:EA60)</f>
        <v>190</v>
      </c>
      <c r="EB61" s="81">
        <f t="shared" ref="EB61" si="176">SUM(EB56:EB60)</f>
        <v>0</v>
      </c>
      <c r="EC61" s="81"/>
      <c r="ED61" s="81"/>
      <c r="EE61" s="81">
        <f t="shared" ref="EE61" si="177">SUM(EE56:EE60)</f>
        <v>417.88</v>
      </c>
      <c r="EF61" s="81">
        <f t="shared" ref="EF61" si="178">SUM(EF56:EF60)</f>
        <v>100</v>
      </c>
      <c r="EG61" s="81">
        <f t="shared" ref="EG61" si="179">SUM(EG56:EG60)</f>
        <v>0</v>
      </c>
      <c r="EH61" s="81">
        <f t="shared" ref="EH61" si="180">SUM(EH56:EH60)</f>
        <v>0</v>
      </c>
      <c r="EI61" s="81">
        <f t="shared" ref="EI61" si="181">SUM(EI56:EI60)</f>
        <v>2529</v>
      </c>
      <c r="EJ61" s="81">
        <f t="shared" ref="EJ61" si="182">SUM(EJ56:EJ60)</f>
        <v>375.87</v>
      </c>
      <c r="EK61" s="81">
        <f t="shared" ref="EK61" si="183">SUM(EK56:EK60)</f>
        <v>250</v>
      </c>
      <c r="EL61" s="81">
        <f t="shared" ref="EL61" si="184">SUM(EL56:EL60)</f>
        <v>0</v>
      </c>
      <c r="EM61" s="81"/>
      <c r="EN61" s="81"/>
      <c r="EO61" s="81">
        <f t="shared" ref="EO61" si="185">SUM(EO56:EO60)</f>
        <v>143.9</v>
      </c>
      <c r="EP61" s="81">
        <f t="shared" ref="EP61" si="186">SUM(EP56:EP60)</f>
        <v>80</v>
      </c>
      <c r="EQ61" s="81">
        <f t="shared" ref="EQ61" si="187">SUM(EQ56:EQ60)</f>
        <v>0</v>
      </c>
      <c r="ER61" s="81">
        <f t="shared" ref="ER61" si="188">SUM(ER56:ER60)</f>
        <v>0</v>
      </c>
      <c r="ES61" s="81">
        <f t="shared" ref="ES61" si="189">SUM(ES56:ES60)</f>
        <v>2530</v>
      </c>
      <c r="ET61" s="81">
        <f t="shared" ref="ET61" si="190">SUM(ET56:ET60)</f>
        <v>256.98</v>
      </c>
      <c r="EU61" s="81">
        <f t="shared" ref="EU61" si="191">SUM(EU56:EU60)</f>
        <v>300</v>
      </c>
      <c r="EV61" s="84"/>
      <c r="EW61" s="328">
        <f t="shared" si="21"/>
        <v>11941.46</v>
      </c>
      <c r="EX61" s="328">
        <f t="shared" si="22"/>
        <v>6540</v>
      </c>
    </row>
    <row r="62" spans="1:154" s="111" customFormat="1" ht="21">
      <c r="A62" s="259">
        <v>8</v>
      </c>
      <c r="B62" s="260" t="s">
        <v>411</v>
      </c>
      <c r="C62" s="80"/>
      <c r="D62" s="77"/>
      <c r="E62" s="74"/>
      <c r="F62" s="74"/>
      <c r="G62" s="80"/>
      <c r="H62" s="80"/>
      <c r="I62" s="108"/>
      <c r="J62" s="74"/>
      <c r="K62" s="74"/>
      <c r="L62" s="80"/>
      <c r="M62" s="80"/>
      <c r="N62" s="162"/>
      <c r="O62" s="74"/>
      <c r="P62" s="74"/>
      <c r="Q62" s="80"/>
      <c r="R62" s="80"/>
      <c r="S62" s="77"/>
      <c r="T62" s="79"/>
      <c r="U62" s="79"/>
      <c r="V62" s="80"/>
      <c r="W62" s="80"/>
      <c r="X62" s="77"/>
      <c r="Y62" s="79"/>
      <c r="Z62" s="79"/>
      <c r="AA62" s="80"/>
      <c r="AB62" s="80"/>
      <c r="AC62" s="77"/>
      <c r="AD62" s="74"/>
      <c r="AE62" s="74"/>
      <c r="AF62" s="80"/>
      <c r="AG62" s="80"/>
      <c r="AH62" s="77"/>
      <c r="AI62" s="79"/>
      <c r="AJ62" s="79"/>
      <c r="AK62" s="80"/>
      <c r="AL62" s="80"/>
      <c r="AM62" s="77"/>
      <c r="AN62" s="79"/>
      <c r="AO62" s="79"/>
      <c r="AP62" s="80"/>
      <c r="AQ62" s="80"/>
      <c r="AR62" s="77"/>
      <c r="AS62" s="79"/>
      <c r="AT62" s="79"/>
      <c r="AU62" s="80"/>
      <c r="AV62" s="80"/>
      <c r="AW62" s="77"/>
      <c r="AX62" s="79"/>
      <c r="AY62" s="79"/>
      <c r="AZ62" s="80"/>
      <c r="BA62" s="80"/>
      <c r="BB62" s="77"/>
      <c r="BC62" s="79"/>
      <c r="BD62" s="79"/>
      <c r="BE62" s="80"/>
      <c r="BF62" s="80"/>
      <c r="BG62" s="162"/>
      <c r="BH62" s="79"/>
      <c r="BI62" s="79"/>
      <c r="BJ62" s="80"/>
      <c r="BK62" s="80"/>
      <c r="BL62" s="77"/>
      <c r="BM62" s="79"/>
      <c r="BN62" s="79"/>
      <c r="BO62" s="80"/>
      <c r="BP62" s="80"/>
      <c r="BQ62" s="77"/>
      <c r="BR62" s="79"/>
      <c r="BS62" s="79"/>
      <c r="BT62" s="80"/>
      <c r="BU62" s="80"/>
      <c r="BV62" s="77"/>
      <c r="BW62" s="79"/>
      <c r="BX62" s="79"/>
      <c r="BY62" s="80"/>
      <c r="BZ62" s="80"/>
      <c r="CA62" s="77"/>
      <c r="CB62" s="79"/>
      <c r="CC62" s="79"/>
      <c r="CD62" s="80"/>
      <c r="CE62" s="80"/>
      <c r="CF62" s="77"/>
      <c r="CG62" s="79"/>
      <c r="CH62" s="79"/>
      <c r="CI62" s="80"/>
      <c r="CJ62" s="80"/>
      <c r="CK62" s="77"/>
      <c r="CL62" s="79"/>
      <c r="CM62" s="79"/>
      <c r="CN62" s="80"/>
      <c r="CO62" s="80"/>
      <c r="CP62" s="77"/>
      <c r="CQ62" s="79"/>
      <c r="CR62" s="79"/>
      <c r="CS62" s="80"/>
      <c r="CT62" s="80"/>
      <c r="CU62" s="77"/>
      <c r="CV62" s="79"/>
      <c r="CW62" s="79"/>
      <c r="CX62" s="80"/>
      <c r="CY62" s="80"/>
      <c r="CZ62" s="77"/>
      <c r="DA62" s="79"/>
      <c r="DB62" s="79"/>
      <c r="DC62" s="80"/>
      <c r="DD62" s="80"/>
      <c r="DE62" s="77"/>
      <c r="DF62" s="79"/>
      <c r="DG62" s="79"/>
      <c r="DH62" s="80"/>
      <c r="DI62" s="80"/>
      <c r="DJ62" s="77"/>
      <c r="DK62" s="79"/>
      <c r="DL62" s="79"/>
      <c r="DM62" s="80"/>
      <c r="DN62" s="80"/>
      <c r="DO62" s="77"/>
      <c r="DP62" s="79"/>
      <c r="DQ62" s="79"/>
      <c r="DR62" s="80"/>
      <c r="DS62" s="80"/>
      <c r="DT62" s="77"/>
      <c r="DU62" s="79"/>
      <c r="DV62" s="79"/>
      <c r="DW62" s="80"/>
      <c r="DX62" s="80"/>
      <c r="DY62" s="77"/>
      <c r="DZ62" s="79"/>
      <c r="EA62" s="79"/>
      <c r="EB62" s="80"/>
      <c r="EC62" s="80"/>
      <c r="ED62" s="77"/>
      <c r="EE62" s="79"/>
      <c r="EF62" s="75"/>
      <c r="EG62" s="80"/>
      <c r="EH62" s="80"/>
      <c r="EI62" s="78"/>
      <c r="EJ62" s="79"/>
      <c r="EK62" s="75"/>
      <c r="EL62" s="80"/>
      <c r="EM62" s="80"/>
      <c r="EN62" s="78"/>
      <c r="EO62" s="79"/>
      <c r="EP62" s="75"/>
      <c r="EQ62" s="80"/>
      <c r="ER62" s="80"/>
      <c r="ES62" s="77"/>
      <c r="ET62" s="79"/>
      <c r="EU62" s="75"/>
      <c r="EV62" s="80"/>
      <c r="EW62" s="328">
        <f t="shared" si="21"/>
        <v>0</v>
      </c>
      <c r="EX62" s="328">
        <f t="shared" si="22"/>
        <v>0</v>
      </c>
    </row>
    <row r="63" spans="1:154" s="111" customFormat="1" ht="21">
      <c r="A63" s="226"/>
      <c r="B63" s="226"/>
      <c r="C63" s="80" t="s">
        <v>74</v>
      </c>
      <c r="D63" s="77" t="s">
        <v>560</v>
      </c>
      <c r="E63" s="74">
        <v>592.74</v>
      </c>
      <c r="F63" s="74">
        <v>560</v>
      </c>
      <c r="G63" s="80"/>
      <c r="H63" s="80" t="s">
        <v>74</v>
      </c>
      <c r="I63" s="216" t="s">
        <v>561</v>
      </c>
      <c r="J63" s="217">
        <v>255.03</v>
      </c>
      <c r="K63" s="217">
        <v>360</v>
      </c>
      <c r="L63" s="80"/>
      <c r="M63" s="80" t="s">
        <v>74</v>
      </c>
      <c r="N63" s="162" t="s">
        <v>412</v>
      </c>
      <c r="O63" s="74">
        <v>469.6</v>
      </c>
      <c r="P63" s="74">
        <v>840</v>
      </c>
      <c r="Q63" s="80"/>
      <c r="R63" s="80" t="s">
        <v>74</v>
      </c>
      <c r="S63" s="77">
        <v>2520</v>
      </c>
      <c r="T63" s="79">
        <v>433.01</v>
      </c>
      <c r="U63" s="79">
        <v>640</v>
      </c>
      <c r="V63" s="80"/>
      <c r="W63" s="80" t="s">
        <v>74</v>
      </c>
      <c r="X63" s="77" t="s">
        <v>413</v>
      </c>
      <c r="Y63" s="79">
        <v>367.89</v>
      </c>
      <c r="Z63" s="79">
        <v>680</v>
      </c>
      <c r="AA63" s="80"/>
      <c r="AB63" s="80" t="s">
        <v>74</v>
      </c>
      <c r="AC63" s="77" t="s">
        <v>414</v>
      </c>
      <c r="AD63" s="74">
        <v>393.09</v>
      </c>
      <c r="AE63" s="74">
        <v>520</v>
      </c>
      <c r="AF63" s="80"/>
      <c r="AG63" s="80" t="s">
        <v>74</v>
      </c>
      <c r="AH63" s="77" t="s">
        <v>415</v>
      </c>
      <c r="AI63" s="79">
        <v>373.55</v>
      </c>
      <c r="AJ63" s="79">
        <v>560</v>
      </c>
      <c r="AK63" s="80"/>
      <c r="AL63" s="80" t="s">
        <v>74</v>
      </c>
      <c r="AM63" s="77" t="s">
        <v>416</v>
      </c>
      <c r="AN63" s="79">
        <v>186.3</v>
      </c>
      <c r="AO63" s="79">
        <v>280</v>
      </c>
      <c r="AP63" s="80"/>
      <c r="AQ63" s="80" t="s">
        <v>74</v>
      </c>
      <c r="AR63" s="77" t="s">
        <v>417</v>
      </c>
      <c r="AS63" s="79">
        <v>236.32</v>
      </c>
      <c r="AT63" s="79">
        <v>320</v>
      </c>
      <c r="AU63" s="80"/>
      <c r="AV63" s="80" t="s">
        <v>38</v>
      </c>
      <c r="AW63" s="77" t="s">
        <v>418</v>
      </c>
      <c r="AX63" s="79">
        <v>205.79</v>
      </c>
      <c r="AY63" s="79">
        <v>160</v>
      </c>
      <c r="AZ63" s="80"/>
      <c r="BA63" s="78" t="s">
        <v>96</v>
      </c>
      <c r="BB63" s="77" t="s">
        <v>419</v>
      </c>
      <c r="BC63" s="79">
        <v>253.24</v>
      </c>
      <c r="BD63" s="79">
        <v>800</v>
      </c>
      <c r="BE63" s="80"/>
      <c r="BF63" s="78" t="s">
        <v>96</v>
      </c>
      <c r="BG63" s="162" t="s">
        <v>420</v>
      </c>
      <c r="BH63" s="79">
        <v>576.16</v>
      </c>
      <c r="BI63" s="79">
        <v>1800</v>
      </c>
      <c r="BJ63" s="80"/>
      <c r="BK63" s="78" t="s">
        <v>96</v>
      </c>
      <c r="BL63" s="77" t="s">
        <v>421</v>
      </c>
      <c r="BM63" s="79">
        <v>315.33</v>
      </c>
      <c r="BN63" s="79">
        <v>520</v>
      </c>
      <c r="BO63" s="80"/>
      <c r="BP63" s="78" t="s">
        <v>96</v>
      </c>
      <c r="BQ63" s="77" t="s">
        <v>422</v>
      </c>
      <c r="BR63" s="79">
        <v>430.5</v>
      </c>
      <c r="BS63" s="79">
        <v>1120</v>
      </c>
      <c r="BT63" s="80"/>
      <c r="BU63" s="78" t="s">
        <v>96</v>
      </c>
      <c r="BV63" s="77" t="s">
        <v>423</v>
      </c>
      <c r="BW63" s="79">
        <v>48.03</v>
      </c>
      <c r="BX63" s="79">
        <v>70</v>
      </c>
      <c r="BY63" s="80"/>
      <c r="BZ63" s="78" t="s">
        <v>96</v>
      </c>
      <c r="CA63" s="77" t="s">
        <v>424</v>
      </c>
      <c r="CB63" s="79">
        <v>255.03</v>
      </c>
      <c r="CC63" s="79">
        <v>200</v>
      </c>
      <c r="CD63" s="80"/>
      <c r="CE63" s="78" t="s">
        <v>96</v>
      </c>
      <c r="CF63" s="77" t="s">
        <v>425</v>
      </c>
      <c r="CG63" s="79">
        <v>637.42999999999995</v>
      </c>
      <c r="CH63" s="79">
        <v>400</v>
      </c>
      <c r="CI63" s="80"/>
      <c r="CJ63" s="78" t="s">
        <v>96</v>
      </c>
      <c r="CK63" s="77" t="s">
        <v>412</v>
      </c>
      <c r="CL63" s="79">
        <v>469.6</v>
      </c>
      <c r="CM63" s="79">
        <v>1080</v>
      </c>
      <c r="CN63" s="80"/>
      <c r="CO63" s="78" t="s">
        <v>96</v>
      </c>
      <c r="CP63" s="77">
        <v>2520</v>
      </c>
      <c r="CQ63" s="79">
        <v>433.01</v>
      </c>
      <c r="CR63" s="79">
        <v>640</v>
      </c>
      <c r="CS63" s="80"/>
      <c r="CT63" s="78" t="s">
        <v>96</v>
      </c>
      <c r="CU63" s="77" t="s">
        <v>413</v>
      </c>
      <c r="CV63" s="79">
        <v>367.89</v>
      </c>
      <c r="CW63" s="79">
        <v>320</v>
      </c>
      <c r="CX63" s="80"/>
      <c r="CY63" s="78" t="s">
        <v>96</v>
      </c>
      <c r="CZ63" s="77" t="s">
        <v>414</v>
      </c>
      <c r="DA63" s="79">
        <v>393.09</v>
      </c>
      <c r="DB63" s="79">
        <v>720</v>
      </c>
      <c r="DC63" s="80"/>
      <c r="DD63" s="78" t="s">
        <v>96</v>
      </c>
      <c r="DE63" s="77" t="s">
        <v>415</v>
      </c>
      <c r="DF63" s="79">
        <v>373.55</v>
      </c>
      <c r="DG63" s="79">
        <v>400</v>
      </c>
      <c r="DH63" s="80"/>
      <c r="DI63" s="78" t="s">
        <v>96</v>
      </c>
      <c r="DJ63" s="77" t="s">
        <v>416</v>
      </c>
      <c r="DK63" s="79">
        <v>186.3</v>
      </c>
      <c r="DL63" s="79">
        <v>320</v>
      </c>
      <c r="DM63" s="80"/>
      <c r="DN63" s="78" t="s">
        <v>96</v>
      </c>
      <c r="DO63" s="77" t="s">
        <v>417</v>
      </c>
      <c r="DP63" s="79">
        <v>236.32</v>
      </c>
      <c r="DQ63" s="79">
        <v>200</v>
      </c>
      <c r="DR63" s="80"/>
      <c r="DS63" s="78" t="s">
        <v>39</v>
      </c>
      <c r="DT63" s="77" t="s">
        <v>418</v>
      </c>
      <c r="DU63" s="79">
        <v>205.79</v>
      </c>
      <c r="DV63" s="79">
        <v>300</v>
      </c>
      <c r="DW63" s="80"/>
      <c r="DX63" s="80" t="s">
        <v>38</v>
      </c>
      <c r="DY63" s="77" t="s">
        <v>419</v>
      </c>
      <c r="DZ63" s="79">
        <v>253.24</v>
      </c>
      <c r="EA63" s="79">
        <v>200</v>
      </c>
      <c r="EB63" s="80"/>
      <c r="EC63" s="80" t="s">
        <v>38</v>
      </c>
      <c r="ED63" s="77" t="s">
        <v>420</v>
      </c>
      <c r="EE63" s="79">
        <v>576.16</v>
      </c>
      <c r="EF63" s="75">
        <v>400</v>
      </c>
      <c r="EG63" s="80"/>
      <c r="EH63" s="80" t="s">
        <v>38</v>
      </c>
      <c r="EI63" s="78" t="s">
        <v>421</v>
      </c>
      <c r="EJ63" s="79">
        <v>315.33</v>
      </c>
      <c r="EK63" s="75">
        <v>240</v>
      </c>
      <c r="EL63" s="80"/>
      <c r="EM63" s="80" t="s">
        <v>38</v>
      </c>
      <c r="EN63" s="78" t="s">
        <v>422</v>
      </c>
      <c r="EO63" s="79">
        <v>430.5</v>
      </c>
      <c r="EP63" s="75">
        <v>320</v>
      </c>
      <c r="EQ63" s="80"/>
      <c r="ER63" s="80" t="s">
        <v>38</v>
      </c>
      <c r="ES63" s="77" t="s">
        <v>423</v>
      </c>
      <c r="ET63" s="79">
        <v>48.03</v>
      </c>
      <c r="EU63" s="75">
        <v>45</v>
      </c>
      <c r="EV63" s="80"/>
      <c r="EW63" s="328">
        <f t="shared" si="21"/>
        <v>10317.850000000002</v>
      </c>
      <c r="EX63" s="328">
        <f t="shared" si="22"/>
        <v>15015</v>
      </c>
    </row>
    <row r="64" spans="1:154" s="111" customFormat="1" ht="21">
      <c r="A64" s="259"/>
      <c r="B64" s="226"/>
      <c r="C64" s="78"/>
      <c r="D64" s="77"/>
      <c r="E64" s="74"/>
      <c r="F64" s="74"/>
      <c r="G64" s="80"/>
      <c r="H64" s="78"/>
      <c r="I64" s="108"/>
      <c r="J64" s="74"/>
      <c r="K64" s="74"/>
      <c r="L64" s="80"/>
      <c r="M64" s="78"/>
      <c r="N64" s="162"/>
      <c r="O64" s="74"/>
      <c r="P64" s="74"/>
      <c r="Q64" s="80"/>
      <c r="R64" s="78"/>
      <c r="S64" s="77"/>
      <c r="T64" s="79"/>
      <c r="U64" s="79"/>
      <c r="V64" s="80"/>
      <c r="W64" s="78"/>
      <c r="X64" s="77"/>
      <c r="Y64" s="79"/>
      <c r="Z64" s="79"/>
      <c r="AA64" s="80"/>
      <c r="AB64" s="78"/>
      <c r="AC64" s="77"/>
      <c r="AD64" s="74"/>
      <c r="AE64" s="74"/>
      <c r="AF64" s="80"/>
      <c r="AG64" s="78"/>
      <c r="AH64" s="77"/>
      <c r="AI64" s="79"/>
      <c r="AJ64" s="79"/>
      <c r="AK64" s="80"/>
      <c r="AL64" s="80" t="s">
        <v>74</v>
      </c>
      <c r="AM64" s="77" t="s">
        <v>426</v>
      </c>
      <c r="AN64" s="79">
        <v>28.59</v>
      </c>
      <c r="AO64" s="79">
        <v>80</v>
      </c>
      <c r="AP64" s="80"/>
      <c r="AQ64" s="78"/>
      <c r="AR64" s="77"/>
      <c r="AS64" s="79"/>
      <c r="AT64" s="79"/>
      <c r="AU64" s="80"/>
      <c r="AV64" s="78"/>
      <c r="AW64" s="77"/>
      <c r="AX64" s="79"/>
      <c r="AY64" s="79"/>
      <c r="AZ64" s="80"/>
      <c r="BA64" s="78"/>
      <c r="BB64" s="77"/>
      <c r="BC64" s="79"/>
      <c r="BD64" s="79"/>
      <c r="BE64" s="80"/>
      <c r="BF64" s="78"/>
      <c r="BG64" s="162"/>
      <c r="BH64" s="79"/>
      <c r="BI64" s="79"/>
      <c r="BJ64" s="80"/>
      <c r="BK64" s="78"/>
      <c r="BL64" s="77"/>
      <c r="BM64" s="79"/>
      <c r="BN64" s="79"/>
      <c r="BO64" s="80"/>
      <c r="BP64" s="78"/>
      <c r="BQ64" s="77"/>
      <c r="BR64" s="79"/>
      <c r="BS64" s="79"/>
      <c r="BT64" s="80"/>
      <c r="BU64" s="78" t="s">
        <v>96</v>
      </c>
      <c r="BV64" s="77" t="s">
        <v>427</v>
      </c>
      <c r="BW64" s="79">
        <v>55.97</v>
      </c>
      <c r="BX64" s="79">
        <v>30</v>
      </c>
      <c r="BY64" s="80"/>
      <c r="BZ64" s="78"/>
      <c r="CA64" s="77"/>
      <c r="CB64" s="79"/>
      <c r="CC64" s="79"/>
      <c r="CD64" s="80"/>
      <c r="CE64" s="78"/>
      <c r="CF64" s="77"/>
      <c r="CG64" s="79"/>
      <c r="CH64" s="79"/>
      <c r="CI64" s="80"/>
      <c r="CJ64" s="78"/>
      <c r="CK64" s="77"/>
      <c r="CL64" s="79"/>
      <c r="CM64" s="79"/>
      <c r="CN64" s="80"/>
      <c r="CO64" s="78"/>
      <c r="CP64" s="77"/>
      <c r="CQ64" s="79"/>
      <c r="CR64" s="79"/>
      <c r="CS64" s="80"/>
      <c r="CT64" s="78"/>
      <c r="CU64" s="77"/>
      <c r="CV64" s="79"/>
      <c r="CW64" s="79"/>
      <c r="CX64" s="80"/>
      <c r="CY64" s="78"/>
      <c r="CZ64" s="77"/>
      <c r="DA64" s="79"/>
      <c r="DB64" s="79"/>
      <c r="DC64" s="80"/>
      <c r="DD64" s="78"/>
      <c r="DE64" s="77"/>
      <c r="DF64" s="79"/>
      <c r="DG64" s="79"/>
      <c r="DH64" s="80"/>
      <c r="DI64" s="78" t="s">
        <v>96</v>
      </c>
      <c r="DJ64" s="77" t="s">
        <v>426</v>
      </c>
      <c r="DK64" s="79">
        <v>28.59</v>
      </c>
      <c r="DL64" s="79">
        <v>40</v>
      </c>
      <c r="DM64" s="80"/>
      <c r="DN64" s="78"/>
      <c r="DO64" s="77"/>
      <c r="DP64" s="79"/>
      <c r="DQ64" s="79"/>
      <c r="DR64" s="80"/>
      <c r="DS64" s="78"/>
      <c r="DT64" s="77"/>
      <c r="DU64" s="79"/>
      <c r="DV64" s="79"/>
      <c r="DW64" s="80"/>
      <c r="DX64" s="78"/>
      <c r="DY64" s="77"/>
      <c r="DZ64" s="79"/>
      <c r="EA64" s="79"/>
      <c r="EB64" s="80"/>
      <c r="EC64" s="78"/>
      <c r="ED64" s="77"/>
      <c r="EE64" s="79"/>
      <c r="EF64" s="75"/>
      <c r="EG64" s="80"/>
      <c r="EH64" s="78"/>
      <c r="EI64" s="78"/>
      <c r="EJ64" s="79"/>
      <c r="EK64" s="75"/>
      <c r="EL64" s="80"/>
      <c r="EM64" s="78"/>
      <c r="EN64" s="78"/>
      <c r="EO64" s="79"/>
      <c r="EP64" s="75"/>
      <c r="EQ64" s="80"/>
      <c r="ER64" s="80" t="s">
        <v>38</v>
      </c>
      <c r="ES64" s="77" t="s">
        <v>427</v>
      </c>
      <c r="ET64" s="79">
        <v>55.97</v>
      </c>
      <c r="EU64" s="75">
        <v>55</v>
      </c>
      <c r="EV64" s="80"/>
      <c r="EW64" s="328">
        <f t="shared" si="21"/>
        <v>169.12</v>
      </c>
      <c r="EX64" s="328">
        <f t="shared" si="22"/>
        <v>205</v>
      </c>
    </row>
    <row r="65" spans="1:154" s="111" customFormat="1" ht="21">
      <c r="A65" s="226"/>
      <c r="B65" s="226"/>
      <c r="C65" s="80"/>
      <c r="D65" s="77"/>
      <c r="E65" s="74"/>
      <c r="F65" s="74"/>
      <c r="G65" s="80"/>
      <c r="H65" s="80"/>
      <c r="I65" s="108"/>
      <c r="J65" s="74"/>
      <c r="K65" s="74"/>
      <c r="L65" s="80"/>
      <c r="M65" s="80"/>
      <c r="N65" s="162"/>
      <c r="O65" s="74"/>
      <c r="P65" s="74"/>
      <c r="Q65" s="80"/>
      <c r="R65" s="80"/>
      <c r="S65" s="77"/>
      <c r="T65" s="79"/>
      <c r="U65" s="79"/>
      <c r="V65" s="80"/>
      <c r="W65" s="80"/>
      <c r="X65" s="77"/>
      <c r="Y65" s="79"/>
      <c r="Z65" s="79"/>
      <c r="AA65" s="80"/>
      <c r="AB65" s="80"/>
      <c r="AC65" s="77"/>
      <c r="AD65" s="74"/>
      <c r="AE65" s="74"/>
      <c r="AF65" s="80"/>
      <c r="AG65" s="80"/>
      <c r="AH65" s="77"/>
      <c r="AI65" s="79"/>
      <c r="AJ65" s="79"/>
      <c r="AK65" s="80"/>
      <c r="AL65" s="80"/>
      <c r="AM65" s="77"/>
      <c r="AN65" s="79"/>
      <c r="AO65" s="79"/>
      <c r="AP65" s="80"/>
      <c r="AQ65" s="80"/>
      <c r="AR65" s="77"/>
      <c r="AS65" s="79"/>
      <c r="AT65" s="79"/>
      <c r="AU65" s="80"/>
      <c r="AV65" s="80"/>
      <c r="AW65" s="77"/>
      <c r="AX65" s="79"/>
      <c r="AY65" s="79"/>
      <c r="AZ65" s="80"/>
      <c r="BA65" s="80"/>
      <c r="BB65" s="77"/>
      <c r="BC65" s="79"/>
      <c r="BD65" s="79"/>
      <c r="BE65" s="80"/>
      <c r="BF65" s="80"/>
      <c r="BG65" s="162"/>
      <c r="BH65" s="79"/>
      <c r="BI65" s="79"/>
      <c r="BJ65" s="80"/>
      <c r="BK65" s="80"/>
      <c r="BL65" s="77"/>
      <c r="BM65" s="79"/>
      <c r="BN65" s="79"/>
      <c r="BO65" s="80"/>
      <c r="BP65" s="80"/>
      <c r="BQ65" s="77"/>
      <c r="BR65" s="79"/>
      <c r="BS65" s="79"/>
      <c r="BT65" s="80"/>
      <c r="BU65" s="80"/>
      <c r="BV65" s="77"/>
      <c r="BW65" s="79"/>
      <c r="BX65" s="79"/>
      <c r="BY65" s="80"/>
      <c r="BZ65" s="80"/>
      <c r="CA65" s="77"/>
      <c r="CB65" s="79"/>
      <c r="CC65" s="79"/>
      <c r="CD65" s="80"/>
      <c r="CE65" s="80"/>
      <c r="CF65" s="77"/>
      <c r="CG65" s="79"/>
      <c r="CH65" s="79"/>
      <c r="CI65" s="80"/>
      <c r="CJ65" s="80"/>
      <c r="CK65" s="77"/>
      <c r="CL65" s="79"/>
      <c r="CM65" s="79"/>
      <c r="CN65" s="80"/>
      <c r="CO65" s="80"/>
      <c r="CP65" s="77"/>
      <c r="CQ65" s="79"/>
      <c r="CR65" s="79"/>
      <c r="CS65" s="80"/>
      <c r="CT65" s="80"/>
      <c r="CU65" s="77"/>
      <c r="CV65" s="79"/>
      <c r="CW65" s="79"/>
      <c r="CX65" s="80"/>
      <c r="CY65" s="80"/>
      <c r="CZ65" s="77"/>
      <c r="DA65" s="79"/>
      <c r="DB65" s="79"/>
      <c r="DC65" s="80"/>
      <c r="DD65" s="80"/>
      <c r="DE65" s="77"/>
      <c r="DF65" s="79"/>
      <c r="DG65" s="79"/>
      <c r="DH65" s="80"/>
      <c r="DI65" s="80"/>
      <c r="DJ65" s="77"/>
      <c r="DK65" s="79"/>
      <c r="DL65" s="79"/>
      <c r="DM65" s="80"/>
      <c r="DN65" s="80"/>
      <c r="DO65" s="77"/>
      <c r="DP65" s="79"/>
      <c r="DQ65" s="79"/>
      <c r="DR65" s="80"/>
      <c r="DS65" s="80"/>
      <c r="DT65" s="77"/>
      <c r="DU65" s="79"/>
      <c r="DV65" s="79"/>
      <c r="DW65" s="80"/>
      <c r="DX65" s="80"/>
      <c r="DY65" s="77"/>
      <c r="DZ65" s="79"/>
      <c r="EA65" s="79"/>
      <c r="EB65" s="80"/>
      <c r="EC65" s="80"/>
      <c r="ED65" s="77"/>
      <c r="EE65" s="79"/>
      <c r="EF65" s="75"/>
      <c r="EG65" s="80"/>
      <c r="EH65" s="80"/>
      <c r="EI65" s="78"/>
      <c r="EJ65" s="79"/>
      <c r="EK65" s="75"/>
      <c r="EL65" s="80"/>
      <c r="EM65" s="80"/>
      <c r="EN65" s="78"/>
      <c r="EO65" s="79"/>
      <c r="EP65" s="75"/>
      <c r="EQ65" s="80"/>
      <c r="ER65" s="80"/>
      <c r="ES65" s="77"/>
      <c r="ET65" s="79"/>
      <c r="EU65" s="75"/>
      <c r="EV65" s="80"/>
      <c r="EW65" s="328">
        <f t="shared" si="21"/>
        <v>0</v>
      </c>
      <c r="EX65" s="328">
        <f t="shared" si="22"/>
        <v>0</v>
      </c>
    </row>
    <row r="66" spans="1:154" s="111" customFormat="1" ht="21">
      <c r="A66" s="226"/>
      <c r="B66" s="226"/>
      <c r="C66" s="78"/>
      <c r="D66" s="85"/>
      <c r="E66" s="74"/>
      <c r="F66" s="74"/>
      <c r="G66" s="80"/>
      <c r="H66" s="78"/>
      <c r="I66" s="108"/>
      <c r="J66" s="74"/>
      <c r="K66" s="74"/>
      <c r="L66" s="80"/>
      <c r="M66" s="78"/>
      <c r="N66" s="162"/>
      <c r="O66" s="74"/>
      <c r="P66" s="74"/>
      <c r="Q66" s="80"/>
      <c r="R66" s="78"/>
      <c r="S66" s="85"/>
      <c r="T66" s="79"/>
      <c r="U66" s="79"/>
      <c r="V66" s="80"/>
      <c r="W66" s="78"/>
      <c r="X66" s="85"/>
      <c r="Y66" s="79"/>
      <c r="Z66" s="79"/>
      <c r="AA66" s="80"/>
      <c r="AB66" s="78"/>
      <c r="AC66" s="85"/>
      <c r="AD66" s="74"/>
      <c r="AE66" s="74"/>
      <c r="AF66" s="80"/>
      <c r="AG66" s="78"/>
      <c r="AH66" s="85"/>
      <c r="AI66" s="79"/>
      <c r="AJ66" s="79"/>
      <c r="AK66" s="80"/>
      <c r="AL66" s="78"/>
      <c r="AM66" s="85"/>
      <c r="AN66" s="79"/>
      <c r="AO66" s="79"/>
      <c r="AP66" s="80"/>
      <c r="AQ66" s="78"/>
      <c r="AR66" s="85"/>
      <c r="AS66" s="79"/>
      <c r="AT66" s="79"/>
      <c r="AU66" s="80"/>
      <c r="AV66" s="78"/>
      <c r="AW66" s="85"/>
      <c r="AX66" s="79"/>
      <c r="AY66" s="79"/>
      <c r="AZ66" s="80"/>
      <c r="BA66" s="78"/>
      <c r="BB66" s="85"/>
      <c r="BC66" s="79"/>
      <c r="BD66" s="79"/>
      <c r="BE66" s="80"/>
      <c r="BF66" s="78"/>
      <c r="BG66" s="162"/>
      <c r="BH66" s="79"/>
      <c r="BI66" s="79"/>
      <c r="BJ66" s="80"/>
      <c r="BK66" s="78"/>
      <c r="BL66" s="85"/>
      <c r="BM66" s="79"/>
      <c r="BN66" s="79"/>
      <c r="BO66" s="80"/>
      <c r="BP66" s="78"/>
      <c r="BQ66" s="85"/>
      <c r="BR66" s="79"/>
      <c r="BS66" s="79"/>
      <c r="BT66" s="80"/>
      <c r="BU66" s="78"/>
      <c r="BV66" s="85"/>
      <c r="BW66" s="79"/>
      <c r="BX66" s="79"/>
      <c r="BY66" s="80"/>
      <c r="BZ66" s="78"/>
      <c r="CA66" s="85"/>
      <c r="CB66" s="79"/>
      <c r="CC66" s="79"/>
      <c r="CD66" s="80"/>
      <c r="CE66" s="78"/>
      <c r="CF66" s="85"/>
      <c r="CG66" s="79"/>
      <c r="CH66" s="79"/>
      <c r="CI66" s="80"/>
      <c r="CJ66" s="78"/>
      <c r="CK66" s="85"/>
      <c r="CL66" s="79"/>
      <c r="CM66" s="79"/>
      <c r="CN66" s="80"/>
      <c r="CO66" s="78"/>
      <c r="CP66" s="85"/>
      <c r="CQ66" s="79"/>
      <c r="CR66" s="79"/>
      <c r="CS66" s="80"/>
      <c r="CT66" s="78"/>
      <c r="CU66" s="85"/>
      <c r="CV66" s="79"/>
      <c r="CW66" s="79"/>
      <c r="CX66" s="80"/>
      <c r="CY66" s="78"/>
      <c r="CZ66" s="85"/>
      <c r="DA66" s="79"/>
      <c r="DB66" s="79"/>
      <c r="DC66" s="80"/>
      <c r="DD66" s="78"/>
      <c r="DE66" s="85"/>
      <c r="DF66" s="79"/>
      <c r="DG66" s="79"/>
      <c r="DH66" s="80"/>
      <c r="DI66" s="78"/>
      <c r="DJ66" s="85"/>
      <c r="DK66" s="79"/>
      <c r="DL66" s="79"/>
      <c r="DM66" s="80"/>
      <c r="DN66" s="78"/>
      <c r="DO66" s="85"/>
      <c r="DP66" s="79"/>
      <c r="DQ66" s="79"/>
      <c r="DR66" s="80"/>
      <c r="DS66" s="78"/>
      <c r="DT66" s="85"/>
      <c r="DU66" s="79"/>
      <c r="DV66" s="79"/>
      <c r="DW66" s="80"/>
      <c r="DX66" s="78"/>
      <c r="DY66" s="85"/>
      <c r="DZ66" s="79"/>
      <c r="EA66" s="79"/>
      <c r="EB66" s="80"/>
      <c r="EC66" s="78"/>
      <c r="ED66" s="85"/>
      <c r="EE66" s="79"/>
      <c r="EF66" s="75"/>
      <c r="EG66" s="80"/>
      <c r="EH66" s="78"/>
      <c r="EI66" s="80"/>
      <c r="EJ66" s="79"/>
      <c r="EK66" s="75"/>
      <c r="EL66" s="80"/>
      <c r="EM66" s="78"/>
      <c r="EN66" s="80"/>
      <c r="EO66" s="79"/>
      <c r="EP66" s="75"/>
      <c r="EQ66" s="80"/>
      <c r="ER66" s="78"/>
      <c r="ES66" s="85"/>
      <c r="ET66" s="79"/>
      <c r="EU66" s="75"/>
      <c r="EV66" s="80"/>
      <c r="EW66" s="328">
        <f t="shared" si="21"/>
        <v>0</v>
      </c>
      <c r="EX66" s="328">
        <f t="shared" si="22"/>
        <v>0</v>
      </c>
    </row>
    <row r="67" spans="1:154" s="111" customFormat="1" ht="21.75" thickBot="1">
      <c r="A67" s="261"/>
      <c r="B67" s="262" t="s">
        <v>43</v>
      </c>
      <c r="C67" s="84"/>
      <c r="D67" s="106"/>
      <c r="E67" s="81">
        <f>SUM(E63:E66)</f>
        <v>592.74</v>
      </c>
      <c r="F67" s="81">
        <f>SUM(F63:F66)</f>
        <v>560</v>
      </c>
      <c r="G67" s="84"/>
      <c r="H67" s="84"/>
      <c r="I67" s="199"/>
      <c r="J67" s="81">
        <f>SUM(J63:J66)</f>
        <v>255.03</v>
      </c>
      <c r="K67" s="81">
        <f>SUM(K63:K66)</f>
        <v>360</v>
      </c>
      <c r="L67" s="81">
        <f t="shared" ref="L67:P67" si="192">SUM(L63:L66)</f>
        <v>0</v>
      </c>
      <c r="M67" s="81"/>
      <c r="N67" s="33"/>
      <c r="O67" s="81">
        <f t="shared" si="192"/>
        <v>469.6</v>
      </c>
      <c r="P67" s="81">
        <f t="shared" si="192"/>
        <v>840</v>
      </c>
      <c r="Q67" s="84"/>
      <c r="R67" s="84"/>
      <c r="S67" s="106"/>
      <c r="T67" s="81">
        <v>433.01</v>
      </c>
      <c r="U67" s="81">
        <v>640</v>
      </c>
      <c r="V67" s="84"/>
      <c r="W67" s="84"/>
      <c r="X67" s="106"/>
      <c r="Y67" s="81">
        <v>367.89</v>
      </c>
      <c r="Z67" s="81">
        <v>680</v>
      </c>
      <c r="AA67" s="84"/>
      <c r="AB67" s="84"/>
      <c r="AC67" s="106"/>
      <c r="AD67" s="81">
        <v>393.09</v>
      </c>
      <c r="AE67" s="81">
        <v>520</v>
      </c>
      <c r="AF67" s="84"/>
      <c r="AG67" s="84"/>
      <c r="AH67" s="106"/>
      <c r="AI67" s="81">
        <v>373.55</v>
      </c>
      <c r="AJ67" s="81">
        <v>560</v>
      </c>
      <c r="AK67" s="84"/>
      <c r="AL67" s="84"/>
      <c r="AM67" s="106"/>
      <c r="AN67" s="81">
        <v>214.89000000000001</v>
      </c>
      <c r="AO67" s="81">
        <v>360</v>
      </c>
      <c r="AP67" s="84"/>
      <c r="AQ67" s="84"/>
      <c r="AR67" s="106"/>
      <c r="AS67" s="81">
        <v>236.32</v>
      </c>
      <c r="AT67" s="81">
        <v>320</v>
      </c>
      <c r="AU67" s="84"/>
      <c r="AV67" s="84"/>
      <c r="AW67" s="106"/>
      <c r="AX67" s="81">
        <v>205.79</v>
      </c>
      <c r="AY67" s="81">
        <v>160</v>
      </c>
      <c r="AZ67" s="84"/>
      <c r="BA67" s="84"/>
      <c r="BB67" s="106"/>
      <c r="BC67" s="81">
        <v>253.24</v>
      </c>
      <c r="BD67" s="81">
        <v>800</v>
      </c>
      <c r="BE67" s="84"/>
      <c r="BF67" s="84"/>
      <c r="BG67" s="33"/>
      <c r="BH67" s="81">
        <v>576.16</v>
      </c>
      <c r="BI67" s="81">
        <v>1800</v>
      </c>
      <c r="BJ67" s="84"/>
      <c r="BK67" s="84"/>
      <c r="BL67" s="106"/>
      <c r="BM67" s="81">
        <v>315.33</v>
      </c>
      <c r="BN67" s="81">
        <v>520</v>
      </c>
      <c r="BO67" s="84"/>
      <c r="BP67" s="84"/>
      <c r="BQ67" s="106"/>
      <c r="BR67" s="81">
        <v>430.5</v>
      </c>
      <c r="BS67" s="81">
        <v>1120</v>
      </c>
      <c r="BT67" s="84"/>
      <c r="BU67" s="84"/>
      <c r="BV67" s="106"/>
      <c r="BW67" s="81">
        <v>104</v>
      </c>
      <c r="BX67" s="81">
        <v>100</v>
      </c>
      <c r="BY67" s="84"/>
      <c r="BZ67" s="84"/>
      <c r="CA67" s="106"/>
      <c r="CB67" s="81">
        <v>255.03</v>
      </c>
      <c r="CC67" s="81">
        <v>200</v>
      </c>
      <c r="CD67" s="84"/>
      <c r="CE67" s="84"/>
      <c r="CF67" s="106"/>
      <c r="CG67" s="81">
        <v>637.42999999999995</v>
      </c>
      <c r="CH67" s="81">
        <v>400</v>
      </c>
      <c r="CI67" s="84"/>
      <c r="CJ67" s="84"/>
      <c r="CK67" s="106"/>
      <c r="CL67" s="81">
        <v>469.6</v>
      </c>
      <c r="CM67" s="81">
        <v>1080</v>
      </c>
      <c r="CN67" s="84"/>
      <c r="CO67" s="84"/>
      <c r="CP67" s="106"/>
      <c r="CQ67" s="81">
        <v>433.01</v>
      </c>
      <c r="CR67" s="81">
        <v>640</v>
      </c>
      <c r="CS67" s="84"/>
      <c r="CT67" s="84"/>
      <c r="CU67" s="106"/>
      <c r="CV67" s="81">
        <v>367.89</v>
      </c>
      <c r="CW67" s="81">
        <v>320</v>
      </c>
      <c r="CX67" s="84"/>
      <c r="CY67" s="84"/>
      <c r="CZ67" s="106"/>
      <c r="DA67" s="81">
        <v>393.09</v>
      </c>
      <c r="DB67" s="81">
        <v>720</v>
      </c>
      <c r="DC67" s="84"/>
      <c r="DD67" s="84"/>
      <c r="DE67" s="106"/>
      <c r="DF67" s="81">
        <v>373.55</v>
      </c>
      <c r="DG67" s="81">
        <v>400</v>
      </c>
      <c r="DH67" s="84"/>
      <c r="DI67" s="84"/>
      <c r="DJ67" s="106"/>
      <c r="DK67" s="81">
        <v>214.89000000000001</v>
      </c>
      <c r="DL67" s="81">
        <v>360</v>
      </c>
      <c r="DM67" s="84"/>
      <c r="DN67" s="84"/>
      <c r="DO67" s="106"/>
      <c r="DP67" s="81">
        <v>236.32</v>
      </c>
      <c r="DQ67" s="81">
        <v>200</v>
      </c>
      <c r="DR67" s="84"/>
      <c r="DS67" s="84"/>
      <c r="DT67" s="106"/>
      <c r="DU67" s="81">
        <v>205.79</v>
      </c>
      <c r="DV67" s="81">
        <v>300</v>
      </c>
      <c r="DW67" s="84"/>
      <c r="DX67" s="84"/>
      <c r="DY67" s="106"/>
      <c r="DZ67" s="81">
        <v>253.24</v>
      </c>
      <c r="EA67" s="81">
        <v>200</v>
      </c>
      <c r="EB67" s="84"/>
      <c r="EC67" s="84"/>
      <c r="ED67" s="106"/>
      <c r="EE67" s="81">
        <v>576.16</v>
      </c>
      <c r="EF67" s="81">
        <v>400</v>
      </c>
      <c r="EG67" s="84"/>
      <c r="EH67" s="84"/>
      <c r="EI67" s="84"/>
      <c r="EJ67" s="81">
        <v>315.33</v>
      </c>
      <c r="EK67" s="81">
        <v>240</v>
      </c>
      <c r="EL67" s="84"/>
      <c r="EM67" s="84"/>
      <c r="EN67" s="84"/>
      <c r="EO67" s="81">
        <v>430.5</v>
      </c>
      <c r="EP67" s="81">
        <v>320</v>
      </c>
      <c r="EQ67" s="84"/>
      <c r="ER67" s="84"/>
      <c r="ES67" s="106"/>
      <c r="ET67" s="81">
        <v>104</v>
      </c>
      <c r="EU67" s="81">
        <v>100</v>
      </c>
      <c r="EV67" s="84"/>
      <c r="EW67" s="328">
        <f t="shared" si="21"/>
        <v>10486.970000000001</v>
      </c>
      <c r="EX67" s="328">
        <f t="shared" si="22"/>
        <v>15220</v>
      </c>
    </row>
    <row r="68" spans="1:154" ht="21">
      <c r="A68" s="259">
        <v>9</v>
      </c>
      <c r="B68" s="260" t="s">
        <v>428</v>
      </c>
      <c r="C68" s="80"/>
      <c r="D68" s="77"/>
      <c r="E68" s="74">
        <v>0</v>
      </c>
      <c r="F68" s="74">
        <v>0</v>
      </c>
      <c r="G68" s="80"/>
      <c r="H68" s="80" t="s">
        <v>38</v>
      </c>
      <c r="I68" s="108"/>
      <c r="J68" s="74">
        <v>0</v>
      </c>
      <c r="K68" s="74">
        <v>0</v>
      </c>
      <c r="L68" s="80"/>
      <c r="M68" s="80" t="s">
        <v>38</v>
      </c>
      <c r="N68" s="162"/>
      <c r="O68" s="74">
        <v>0</v>
      </c>
      <c r="P68" s="74">
        <v>0</v>
      </c>
      <c r="Q68" s="80"/>
      <c r="R68" s="80" t="s">
        <v>38</v>
      </c>
      <c r="S68" s="77"/>
      <c r="T68" s="79">
        <v>0</v>
      </c>
      <c r="U68" s="79">
        <v>0</v>
      </c>
      <c r="V68" s="80"/>
      <c r="W68" s="80" t="s">
        <v>38</v>
      </c>
      <c r="X68" s="77"/>
      <c r="Y68" s="79">
        <v>0</v>
      </c>
      <c r="Z68" s="79">
        <v>0</v>
      </c>
      <c r="AA68" s="80"/>
      <c r="AB68" s="80" t="s">
        <v>38</v>
      </c>
      <c r="AC68" s="77"/>
      <c r="AD68" s="74">
        <v>0</v>
      </c>
      <c r="AE68" s="74">
        <v>0</v>
      </c>
      <c r="AF68" s="80"/>
      <c r="AG68" s="80" t="s">
        <v>38</v>
      </c>
      <c r="AH68" s="77"/>
      <c r="AI68" s="79">
        <v>0</v>
      </c>
      <c r="AJ68" s="79">
        <v>0</v>
      </c>
      <c r="AK68" s="80"/>
      <c r="AL68" s="80" t="s">
        <v>38</v>
      </c>
      <c r="AM68" s="77"/>
      <c r="AN68" s="79">
        <v>0</v>
      </c>
      <c r="AO68" s="79">
        <v>0</v>
      </c>
      <c r="AP68" s="80"/>
      <c r="AQ68" s="80" t="s">
        <v>38</v>
      </c>
      <c r="AR68" s="77"/>
      <c r="AS68" s="79">
        <v>0</v>
      </c>
      <c r="AT68" s="79">
        <v>0</v>
      </c>
      <c r="AU68" s="80"/>
      <c r="AV68" s="80" t="s">
        <v>38</v>
      </c>
      <c r="AW68" s="77"/>
      <c r="AX68" s="79">
        <v>0</v>
      </c>
      <c r="AY68" s="79">
        <v>0</v>
      </c>
      <c r="AZ68" s="80"/>
      <c r="BA68" s="80" t="s">
        <v>38</v>
      </c>
      <c r="BB68" s="77"/>
      <c r="BC68" s="79">
        <v>0</v>
      </c>
      <c r="BD68" s="79">
        <v>0</v>
      </c>
      <c r="BE68" s="80"/>
      <c r="BF68" s="80" t="s">
        <v>38</v>
      </c>
      <c r="BG68" s="162"/>
      <c r="BH68" s="79">
        <v>0</v>
      </c>
      <c r="BI68" s="79">
        <v>0</v>
      </c>
      <c r="BJ68" s="80"/>
      <c r="BK68" s="80" t="s">
        <v>38</v>
      </c>
      <c r="BL68" s="77"/>
      <c r="BM68" s="79">
        <v>0</v>
      </c>
      <c r="BN68" s="79">
        <v>0</v>
      </c>
      <c r="BO68" s="80"/>
      <c r="BP68" s="80" t="s">
        <v>38</v>
      </c>
      <c r="BQ68" s="77"/>
      <c r="BR68" s="79">
        <v>0</v>
      </c>
      <c r="BS68" s="79">
        <v>0</v>
      </c>
      <c r="BT68" s="80"/>
      <c r="BU68" s="80" t="s">
        <v>38</v>
      </c>
      <c r="BV68" s="77"/>
      <c r="BW68" s="79">
        <v>0</v>
      </c>
      <c r="BX68" s="79">
        <v>0</v>
      </c>
      <c r="BY68" s="80"/>
      <c r="BZ68" s="80" t="s">
        <v>38</v>
      </c>
      <c r="CA68" s="77"/>
      <c r="CB68" s="79">
        <v>0</v>
      </c>
      <c r="CC68" s="79">
        <v>0</v>
      </c>
      <c r="CD68" s="80"/>
      <c r="CE68" s="80" t="s">
        <v>38</v>
      </c>
      <c r="CF68" s="77"/>
      <c r="CG68" s="79">
        <v>0</v>
      </c>
      <c r="CH68" s="79">
        <v>0</v>
      </c>
      <c r="CI68" s="80"/>
      <c r="CJ68" s="80" t="s">
        <v>38</v>
      </c>
      <c r="CK68" s="77"/>
      <c r="CL68" s="79">
        <v>0</v>
      </c>
      <c r="CM68" s="79">
        <v>0</v>
      </c>
      <c r="CN68" s="80"/>
      <c r="CO68" s="80" t="s">
        <v>38</v>
      </c>
      <c r="CP68" s="77"/>
      <c r="CQ68" s="79">
        <v>0</v>
      </c>
      <c r="CR68" s="79">
        <v>0</v>
      </c>
      <c r="CS68" s="80"/>
      <c r="CT68" s="80" t="s">
        <v>38</v>
      </c>
      <c r="CU68" s="77"/>
      <c r="CV68" s="79">
        <v>0</v>
      </c>
      <c r="CW68" s="79">
        <v>0</v>
      </c>
      <c r="CX68" s="80"/>
      <c r="CY68" s="80" t="s">
        <v>38</v>
      </c>
      <c r="CZ68" s="77"/>
      <c r="DA68" s="79">
        <v>0</v>
      </c>
      <c r="DB68" s="79">
        <v>0</v>
      </c>
      <c r="DC68" s="80"/>
      <c r="DD68" s="80" t="s">
        <v>38</v>
      </c>
      <c r="DE68" s="77"/>
      <c r="DF68" s="79">
        <v>0</v>
      </c>
      <c r="DG68" s="79">
        <v>0</v>
      </c>
      <c r="DH68" s="80"/>
      <c r="DI68" s="80" t="s">
        <v>38</v>
      </c>
      <c r="DJ68" s="77"/>
      <c r="DK68" s="79">
        <v>0</v>
      </c>
      <c r="DL68" s="79">
        <v>0</v>
      </c>
      <c r="DM68" s="80"/>
      <c r="DN68" s="80" t="s">
        <v>38</v>
      </c>
      <c r="DO68" s="77"/>
      <c r="DP68" s="79">
        <v>0</v>
      </c>
      <c r="DQ68" s="79">
        <v>0</v>
      </c>
      <c r="DR68" s="80"/>
      <c r="DS68" s="80" t="s">
        <v>38</v>
      </c>
      <c r="DT68" s="77"/>
      <c r="DU68" s="79">
        <v>0</v>
      </c>
      <c r="DV68" s="79">
        <v>0</v>
      </c>
      <c r="DW68" s="80"/>
      <c r="DX68" s="80" t="s">
        <v>38</v>
      </c>
      <c r="DY68" s="77"/>
      <c r="DZ68" s="79">
        <v>0</v>
      </c>
      <c r="EA68" s="79">
        <v>0</v>
      </c>
      <c r="EB68" s="80"/>
      <c r="EC68" s="80" t="s">
        <v>38</v>
      </c>
      <c r="ED68" s="77"/>
      <c r="EE68" s="79">
        <v>0</v>
      </c>
      <c r="EF68" s="75">
        <v>0</v>
      </c>
      <c r="EG68" s="80"/>
      <c r="EH68" s="80" t="s">
        <v>38</v>
      </c>
      <c r="EI68" s="78"/>
      <c r="EJ68" s="79">
        <v>0</v>
      </c>
      <c r="EK68" s="75">
        <v>0</v>
      </c>
      <c r="EL68" s="80"/>
      <c r="EM68" s="80" t="s">
        <v>38</v>
      </c>
      <c r="EN68" s="78"/>
      <c r="EO68" s="79">
        <v>0</v>
      </c>
      <c r="EP68" s="75">
        <v>0</v>
      </c>
      <c r="EQ68" s="80"/>
      <c r="ER68" s="80" t="s">
        <v>38</v>
      </c>
      <c r="ES68" s="77"/>
      <c r="ET68" s="79">
        <v>0</v>
      </c>
      <c r="EU68" s="75">
        <v>0</v>
      </c>
      <c r="EV68" s="80"/>
      <c r="EW68" s="328">
        <f t="shared" si="21"/>
        <v>0</v>
      </c>
      <c r="EX68" s="328">
        <f t="shared" si="22"/>
        <v>0</v>
      </c>
    </row>
    <row r="69" spans="1:154" ht="21">
      <c r="A69" s="226"/>
      <c r="B69" s="226"/>
      <c r="C69" s="78"/>
      <c r="D69" s="77"/>
      <c r="E69" s="74">
        <v>0</v>
      </c>
      <c r="F69" s="74">
        <v>0</v>
      </c>
      <c r="G69" s="80"/>
      <c r="H69" s="78" t="s">
        <v>39</v>
      </c>
      <c r="I69" s="108"/>
      <c r="J69" s="74">
        <v>0</v>
      </c>
      <c r="K69" s="74">
        <v>0</v>
      </c>
      <c r="L69" s="80"/>
      <c r="M69" s="78" t="s">
        <v>39</v>
      </c>
      <c r="N69" s="162"/>
      <c r="O69" s="74">
        <v>0</v>
      </c>
      <c r="P69" s="74">
        <v>0</v>
      </c>
      <c r="Q69" s="80"/>
      <c r="R69" s="78" t="s">
        <v>39</v>
      </c>
      <c r="S69" s="77"/>
      <c r="T69" s="79">
        <v>0</v>
      </c>
      <c r="U69" s="79">
        <v>0</v>
      </c>
      <c r="V69" s="80"/>
      <c r="W69" s="78" t="s">
        <v>39</v>
      </c>
      <c r="X69" s="77"/>
      <c r="Y69" s="79">
        <v>0</v>
      </c>
      <c r="Z69" s="79">
        <v>0</v>
      </c>
      <c r="AA69" s="80"/>
      <c r="AB69" s="78" t="s">
        <v>39</v>
      </c>
      <c r="AC69" s="77"/>
      <c r="AD69" s="74">
        <v>0</v>
      </c>
      <c r="AE69" s="74">
        <v>0</v>
      </c>
      <c r="AF69" s="80"/>
      <c r="AG69" s="78" t="s">
        <v>39</v>
      </c>
      <c r="AH69" s="77"/>
      <c r="AI69" s="79">
        <v>0</v>
      </c>
      <c r="AJ69" s="79">
        <v>0</v>
      </c>
      <c r="AK69" s="80"/>
      <c r="AL69" s="78" t="s">
        <v>39</v>
      </c>
      <c r="AM69" s="77"/>
      <c r="AN69" s="79">
        <v>0</v>
      </c>
      <c r="AO69" s="79">
        <v>0</v>
      </c>
      <c r="AP69" s="80"/>
      <c r="AQ69" s="78" t="s">
        <v>39</v>
      </c>
      <c r="AR69" s="77"/>
      <c r="AS69" s="79">
        <v>0</v>
      </c>
      <c r="AT69" s="79">
        <v>0</v>
      </c>
      <c r="AU69" s="80"/>
      <c r="AV69" s="78" t="s">
        <v>39</v>
      </c>
      <c r="AW69" s="77"/>
      <c r="AX69" s="79">
        <v>0</v>
      </c>
      <c r="AY69" s="79">
        <v>0</v>
      </c>
      <c r="AZ69" s="80"/>
      <c r="BA69" s="78" t="s">
        <v>39</v>
      </c>
      <c r="BB69" s="77"/>
      <c r="BC69" s="79">
        <v>0</v>
      </c>
      <c r="BD69" s="79">
        <v>0</v>
      </c>
      <c r="BE69" s="80"/>
      <c r="BF69" s="78" t="s">
        <v>39</v>
      </c>
      <c r="BG69" s="162"/>
      <c r="BH69" s="79">
        <v>0</v>
      </c>
      <c r="BI69" s="79">
        <v>0</v>
      </c>
      <c r="BJ69" s="80"/>
      <c r="BK69" s="78" t="s">
        <v>39</v>
      </c>
      <c r="BL69" s="77"/>
      <c r="BM69" s="79">
        <v>0</v>
      </c>
      <c r="BN69" s="79">
        <v>0</v>
      </c>
      <c r="BO69" s="80"/>
      <c r="BP69" s="78" t="s">
        <v>39</v>
      </c>
      <c r="BQ69" s="77"/>
      <c r="BR69" s="79">
        <v>0</v>
      </c>
      <c r="BS69" s="79">
        <v>0</v>
      </c>
      <c r="BT69" s="80"/>
      <c r="BU69" s="78" t="s">
        <v>39</v>
      </c>
      <c r="BV69" s="77"/>
      <c r="BW69" s="79">
        <v>0</v>
      </c>
      <c r="BX69" s="79">
        <v>0</v>
      </c>
      <c r="BY69" s="80"/>
      <c r="BZ69" s="78" t="s">
        <v>39</v>
      </c>
      <c r="CA69" s="77"/>
      <c r="CB69" s="79">
        <v>0</v>
      </c>
      <c r="CC69" s="79">
        <v>0</v>
      </c>
      <c r="CD69" s="80"/>
      <c r="CE69" s="78" t="s">
        <v>39</v>
      </c>
      <c r="CF69" s="77"/>
      <c r="CG69" s="79">
        <v>0</v>
      </c>
      <c r="CH69" s="79">
        <v>0</v>
      </c>
      <c r="CI69" s="80"/>
      <c r="CJ69" s="78" t="s">
        <v>39</v>
      </c>
      <c r="CK69" s="77"/>
      <c r="CL69" s="79">
        <v>0</v>
      </c>
      <c r="CM69" s="79">
        <v>0</v>
      </c>
      <c r="CN69" s="80"/>
      <c r="CO69" s="78" t="s">
        <v>39</v>
      </c>
      <c r="CP69" s="77"/>
      <c r="CQ69" s="79">
        <v>0</v>
      </c>
      <c r="CR69" s="79">
        <v>0</v>
      </c>
      <c r="CS69" s="80"/>
      <c r="CT69" s="78" t="s">
        <v>39</v>
      </c>
      <c r="CU69" s="77"/>
      <c r="CV69" s="79">
        <v>0</v>
      </c>
      <c r="CW69" s="79">
        <v>0</v>
      </c>
      <c r="CX69" s="80"/>
      <c r="CY69" s="78" t="s">
        <v>39</v>
      </c>
      <c r="CZ69" s="77"/>
      <c r="DA69" s="79">
        <v>0</v>
      </c>
      <c r="DB69" s="79">
        <v>0</v>
      </c>
      <c r="DC69" s="80"/>
      <c r="DD69" s="78" t="s">
        <v>39</v>
      </c>
      <c r="DE69" s="77"/>
      <c r="DF69" s="79">
        <v>0</v>
      </c>
      <c r="DG69" s="79">
        <v>0</v>
      </c>
      <c r="DH69" s="80"/>
      <c r="DI69" s="78" t="s">
        <v>39</v>
      </c>
      <c r="DJ69" s="77"/>
      <c r="DK69" s="79">
        <v>0</v>
      </c>
      <c r="DL69" s="79">
        <v>0</v>
      </c>
      <c r="DM69" s="80"/>
      <c r="DN69" s="78" t="s">
        <v>39</v>
      </c>
      <c r="DO69" s="77"/>
      <c r="DP69" s="79">
        <v>0</v>
      </c>
      <c r="DQ69" s="79">
        <v>0</v>
      </c>
      <c r="DR69" s="80"/>
      <c r="DS69" s="78" t="s">
        <v>39</v>
      </c>
      <c r="DT69" s="77"/>
      <c r="DU69" s="79">
        <v>0</v>
      </c>
      <c r="DV69" s="79">
        <v>0</v>
      </c>
      <c r="DW69" s="80"/>
      <c r="DX69" s="78" t="s">
        <v>39</v>
      </c>
      <c r="DY69" s="77"/>
      <c r="DZ69" s="79">
        <v>0</v>
      </c>
      <c r="EA69" s="79">
        <v>0</v>
      </c>
      <c r="EB69" s="80"/>
      <c r="EC69" s="78" t="s">
        <v>39</v>
      </c>
      <c r="ED69" s="77"/>
      <c r="EE69" s="79">
        <v>0</v>
      </c>
      <c r="EF69" s="75">
        <v>0</v>
      </c>
      <c r="EG69" s="80"/>
      <c r="EH69" s="78" t="s">
        <v>39</v>
      </c>
      <c r="EI69" s="78"/>
      <c r="EJ69" s="79">
        <v>0</v>
      </c>
      <c r="EK69" s="75">
        <v>0</v>
      </c>
      <c r="EL69" s="80"/>
      <c r="EM69" s="78" t="s">
        <v>39</v>
      </c>
      <c r="EN69" s="78"/>
      <c r="EO69" s="79">
        <v>0</v>
      </c>
      <c r="EP69" s="75">
        <v>0</v>
      </c>
      <c r="EQ69" s="80"/>
      <c r="ER69" s="78" t="s">
        <v>39</v>
      </c>
      <c r="ES69" s="77"/>
      <c r="ET69" s="79">
        <v>0</v>
      </c>
      <c r="EU69" s="75">
        <v>0</v>
      </c>
      <c r="EV69" s="80"/>
      <c r="EW69" s="328">
        <f t="shared" si="21"/>
        <v>0</v>
      </c>
      <c r="EX69" s="328">
        <f t="shared" si="22"/>
        <v>0</v>
      </c>
    </row>
    <row r="70" spans="1:154" ht="21">
      <c r="A70" s="259"/>
      <c r="B70" s="226"/>
      <c r="C70" s="78"/>
      <c r="D70" s="77"/>
      <c r="E70" s="74">
        <v>0</v>
      </c>
      <c r="F70" s="74">
        <v>0</v>
      </c>
      <c r="G70" s="80"/>
      <c r="H70" s="78" t="s">
        <v>96</v>
      </c>
      <c r="I70" s="108"/>
      <c r="J70" s="74">
        <v>0</v>
      </c>
      <c r="K70" s="74">
        <v>0</v>
      </c>
      <c r="L70" s="80"/>
      <c r="M70" s="78" t="s">
        <v>42</v>
      </c>
      <c r="N70" s="162"/>
      <c r="O70" s="74">
        <v>0</v>
      </c>
      <c r="P70" s="74">
        <v>0</v>
      </c>
      <c r="Q70" s="80"/>
      <c r="R70" s="78" t="s">
        <v>96</v>
      </c>
      <c r="S70" s="77"/>
      <c r="T70" s="79">
        <v>0</v>
      </c>
      <c r="U70" s="79">
        <v>0</v>
      </c>
      <c r="V70" s="80"/>
      <c r="W70" s="78" t="s">
        <v>96</v>
      </c>
      <c r="X70" s="77"/>
      <c r="Y70" s="79">
        <v>0</v>
      </c>
      <c r="Z70" s="79">
        <v>0</v>
      </c>
      <c r="AA70" s="80"/>
      <c r="AB70" s="78" t="s">
        <v>96</v>
      </c>
      <c r="AC70" s="77"/>
      <c r="AD70" s="74">
        <v>0</v>
      </c>
      <c r="AE70" s="74">
        <v>0</v>
      </c>
      <c r="AF70" s="80"/>
      <c r="AG70" s="78" t="s">
        <v>96</v>
      </c>
      <c r="AH70" s="77"/>
      <c r="AI70" s="79">
        <v>0</v>
      </c>
      <c r="AJ70" s="79">
        <v>0</v>
      </c>
      <c r="AK70" s="80"/>
      <c r="AL70" s="78" t="s">
        <v>96</v>
      </c>
      <c r="AM70" s="77"/>
      <c r="AN70" s="79">
        <v>0</v>
      </c>
      <c r="AO70" s="79">
        <v>0</v>
      </c>
      <c r="AP70" s="80"/>
      <c r="AQ70" s="78" t="s">
        <v>96</v>
      </c>
      <c r="AR70" s="77"/>
      <c r="AS70" s="79">
        <v>0</v>
      </c>
      <c r="AT70" s="79">
        <v>0</v>
      </c>
      <c r="AU70" s="80"/>
      <c r="AV70" s="78" t="s">
        <v>96</v>
      </c>
      <c r="AW70" s="77"/>
      <c r="AX70" s="79">
        <v>0</v>
      </c>
      <c r="AY70" s="79">
        <v>0</v>
      </c>
      <c r="AZ70" s="80"/>
      <c r="BA70" s="78" t="s">
        <v>96</v>
      </c>
      <c r="BB70" s="77"/>
      <c r="BC70" s="79">
        <v>0</v>
      </c>
      <c r="BD70" s="79">
        <v>0</v>
      </c>
      <c r="BE70" s="80"/>
      <c r="BF70" s="78" t="s">
        <v>96</v>
      </c>
      <c r="BG70" s="162"/>
      <c r="BH70" s="79">
        <v>0</v>
      </c>
      <c r="BI70" s="79">
        <v>0</v>
      </c>
      <c r="BJ70" s="80"/>
      <c r="BK70" s="78" t="s">
        <v>96</v>
      </c>
      <c r="BL70" s="77"/>
      <c r="BM70" s="79">
        <v>0</v>
      </c>
      <c r="BN70" s="79">
        <v>0</v>
      </c>
      <c r="BO70" s="80"/>
      <c r="BP70" s="78" t="s">
        <v>96</v>
      </c>
      <c r="BQ70" s="77"/>
      <c r="BR70" s="79">
        <v>0</v>
      </c>
      <c r="BS70" s="79">
        <v>0</v>
      </c>
      <c r="BT70" s="80"/>
      <c r="BU70" s="78" t="s">
        <v>96</v>
      </c>
      <c r="BV70" s="77"/>
      <c r="BW70" s="79">
        <v>0</v>
      </c>
      <c r="BX70" s="79">
        <v>0</v>
      </c>
      <c r="BY70" s="80"/>
      <c r="BZ70" s="78" t="s">
        <v>96</v>
      </c>
      <c r="CA70" s="77"/>
      <c r="CB70" s="79">
        <v>0</v>
      </c>
      <c r="CC70" s="79">
        <v>0</v>
      </c>
      <c r="CD70" s="80"/>
      <c r="CE70" s="78" t="s">
        <v>96</v>
      </c>
      <c r="CF70" s="77"/>
      <c r="CG70" s="79">
        <v>0</v>
      </c>
      <c r="CH70" s="79">
        <v>0</v>
      </c>
      <c r="CI70" s="80"/>
      <c r="CJ70" s="78" t="s">
        <v>96</v>
      </c>
      <c r="CK70" s="77"/>
      <c r="CL70" s="79">
        <v>0</v>
      </c>
      <c r="CM70" s="79">
        <v>0</v>
      </c>
      <c r="CN70" s="80"/>
      <c r="CO70" s="78" t="s">
        <v>96</v>
      </c>
      <c r="CP70" s="77"/>
      <c r="CQ70" s="79">
        <v>0</v>
      </c>
      <c r="CR70" s="79">
        <v>0</v>
      </c>
      <c r="CS70" s="80"/>
      <c r="CT70" s="78" t="s">
        <v>96</v>
      </c>
      <c r="CU70" s="77"/>
      <c r="CV70" s="79">
        <v>0</v>
      </c>
      <c r="CW70" s="79">
        <v>0</v>
      </c>
      <c r="CX70" s="80"/>
      <c r="CY70" s="78" t="s">
        <v>96</v>
      </c>
      <c r="CZ70" s="77"/>
      <c r="DA70" s="79">
        <v>0</v>
      </c>
      <c r="DB70" s="79">
        <v>0</v>
      </c>
      <c r="DC70" s="80"/>
      <c r="DD70" s="78" t="s">
        <v>96</v>
      </c>
      <c r="DE70" s="77"/>
      <c r="DF70" s="79">
        <v>0</v>
      </c>
      <c r="DG70" s="79">
        <v>0</v>
      </c>
      <c r="DH70" s="80"/>
      <c r="DI70" s="78" t="s">
        <v>96</v>
      </c>
      <c r="DJ70" s="77"/>
      <c r="DK70" s="79">
        <v>0</v>
      </c>
      <c r="DL70" s="79">
        <v>0</v>
      </c>
      <c r="DM70" s="80"/>
      <c r="DN70" s="78" t="s">
        <v>96</v>
      </c>
      <c r="DO70" s="77"/>
      <c r="DP70" s="79">
        <v>0</v>
      </c>
      <c r="DQ70" s="79">
        <v>0</v>
      </c>
      <c r="DR70" s="80"/>
      <c r="DS70" s="78" t="s">
        <v>96</v>
      </c>
      <c r="DT70" s="77"/>
      <c r="DU70" s="79">
        <v>0</v>
      </c>
      <c r="DV70" s="79">
        <v>0</v>
      </c>
      <c r="DW70" s="80"/>
      <c r="DX70" s="78" t="s">
        <v>96</v>
      </c>
      <c r="DY70" s="77"/>
      <c r="DZ70" s="79">
        <v>0</v>
      </c>
      <c r="EA70" s="79">
        <v>0</v>
      </c>
      <c r="EB70" s="80"/>
      <c r="EC70" s="78" t="s">
        <v>96</v>
      </c>
      <c r="ED70" s="77"/>
      <c r="EE70" s="79">
        <v>0</v>
      </c>
      <c r="EF70" s="75">
        <v>0</v>
      </c>
      <c r="EG70" s="80"/>
      <c r="EH70" s="78" t="s">
        <v>96</v>
      </c>
      <c r="EI70" s="78"/>
      <c r="EJ70" s="79">
        <v>0</v>
      </c>
      <c r="EK70" s="75">
        <v>0</v>
      </c>
      <c r="EL70" s="80"/>
      <c r="EM70" s="78" t="s">
        <v>96</v>
      </c>
      <c r="EN70" s="78"/>
      <c r="EO70" s="79">
        <v>0</v>
      </c>
      <c r="EP70" s="75">
        <v>0</v>
      </c>
      <c r="EQ70" s="80"/>
      <c r="ER70" s="78" t="s">
        <v>96</v>
      </c>
      <c r="ES70" s="77"/>
      <c r="ET70" s="79">
        <v>0</v>
      </c>
      <c r="EU70" s="75">
        <v>0</v>
      </c>
      <c r="EV70" s="80"/>
      <c r="EW70" s="328">
        <f t="shared" si="21"/>
        <v>0</v>
      </c>
      <c r="EX70" s="328">
        <f t="shared" si="22"/>
        <v>0</v>
      </c>
    </row>
    <row r="71" spans="1:154" ht="21">
      <c r="A71" s="226"/>
      <c r="B71" s="226"/>
      <c r="C71" s="80"/>
      <c r="D71" s="77"/>
      <c r="E71" s="74">
        <v>0</v>
      </c>
      <c r="F71" s="74">
        <v>0</v>
      </c>
      <c r="G71" s="80"/>
      <c r="H71" s="80" t="s">
        <v>38</v>
      </c>
      <c r="I71" s="108"/>
      <c r="J71" s="74">
        <v>0</v>
      </c>
      <c r="K71" s="74">
        <v>0</v>
      </c>
      <c r="L71" s="80"/>
      <c r="M71" s="80"/>
      <c r="N71" s="162"/>
      <c r="O71" s="74">
        <v>0</v>
      </c>
      <c r="P71" s="74">
        <v>0</v>
      </c>
      <c r="Q71" s="80"/>
      <c r="R71" s="80" t="s">
        <v>38</v>
      </c>
      <c r="S71" s="77"/>
      <c r="T71" s="79">
        <v>0</v>
      </c>
      <c r="U71" s="79">
        <v>0</v>
      </c>
      <c r="V71" s="80"/>
      <c r="W71" s="80" t="s">
        <v>38</v>
      </c>
      <c r="X71" s="77"/>
      <c r="Y71" s="79">
        <v>0</v>
      </c>
      <c r="Z71" s="79">
        <v>0</v>
      </c>
      <c r="AA71" s="80"/>
      <c r="AB71" s="80" t="s">
        <v>38</v>
      </c>
      <c r="AC71" s="77"/>
      <c r="AD71" s="74">
        <v>0</v>
      </c>
      <c r="AE71" s="74">
        <v>0</v>
      </c>
      <c r="AF71" s="80"/>
      <c r="AG71" s="80" t="s">
        <v>38</v>
      </c>
      <c r="AH71" s="77"/>
      <c r="AI71" s="79">
        <v>0</v>
      </c>
      <c r="AJ71" s="79">
        <v>0</v>
      </c>
      <c r="AK71" s="80"/>
      <c r="AL71" s="80" t="s">
        <v>38</v>
      </c>
      <c r="AM71" s="77"/>
      <c r="AN71" s="79">
        <v>0</v>
      </c>
      <c r="AO71" s="79">
        <v>0</v>
      </c>
      <c r="AP71" s="80"/>
      <c r="AQ71" s="80" t="s">
        <v>38</v>
      </c>
      <c r="AR71" s="77"/>
      <c r="AS71" s="79">
        <v>0</v>
      </c>
      <c r="AT71" s="79">
        <v>0</v>
      </c>
      <c r="AU71" s="80"/>
      <c r="AV71" s="80" t="s">
        <v>38</v>
      </c>
      <c r="AW71" s="77"/>
      <c r="AX71" s="79">
        <v>0</v>
      </c>
      <c r="AY71" s="79">
        <v>0</v>
      </c>
      <c r="AZ71" s="80"/>
      <c r="BA71" s="80" t="s">
        <v>38</v>
      </c>
      <c r="BB71" s="77"/>
      <c r="BC71" s="79">
        <v>0</v>
      </c>
      <c r="BD71" s="79">
        <v>0</v>
      </c>
      <c r="BE71" s="80"/>
      <c r="BF71" s="80" t="s">
        <v>38</v>
      </c>
      <c r="BG71" s="162"/>
      <c r="BH71" s="79">
        <v>0</v>
      </c>
      <c r="BI71" s="79">
        <v>0</v>
      </c>
      <c r="BJ71" s="80"/>
      <c r="BK71" s="80" t="s">
        <v>38</v>
      </c>
      <c r="BL71" s="77"/>
      <c r="BM71" s="79">
        <v>0</v>
      </c>
      <c r="BN71" s="79">
        <v>0</v>
      </c>
      <c r="BO71" s="80"/>
      <c r="BP71" s="80" t="s">
        <v>38</v>
      </c>
      <c r="BQ71" s="77"/>
      <c r="BR71" s="79">
        <v>0</v>
      </c>
      <c r="BS71" s="79">
        <v>0</v>
      </c>
      <c r="BT71" s="80"/>
      <c r="BU71" s="80" t="s">
        <v>38</v>
      </c>
      <c r="BV71" s="77"/>
      <c r="BW71" s="79">
        <v>0</v>
      </c>
      <c r="BX71" s="79">
        <v>0</v>
      </c>
      <c r="BY71" s="80"/>
      <c r="BZ71" s="80" t="s">
        <v>38</v>
      </c>
      <c r="CA71" s="77"/>
      <c r="CB71" s="79">
        <v>0</v>
      </c>
      <c r="CC71" s="79">
        <v>0</v>
      </c>
      <c r="CD71" s="80"/>
      <c r="CE71" s="80" t="s">
        <v>38</v>
      </c>
      <c r="CF71" s="77"/>
      <c r="CG71" s="79">
        <v>0</v>
      </c>
      <c r="CH71" s="79">
        <v>0</v>
      </c>
      <c r="CI71" s="80"/>
      <c r="CJ71" s="80" t="s">
        <v>38</v>
      </c>
      <c r="CK71" s="77"/>
      <c r="CL71" s="79">
        <v>0</v>
      </c>
      <c r="CM71" s="79">
        <v>0</v>
      </c>
      <c r="CN71" s="80"/>
      <c r="CO71" s="80" t="s">
        <v>38</v>
      </c>
      <c r="CP71" s="77"/>
      <c r="CQ71" s="79">
        <v>0</v>
      </c>
      <c r="CR71" s="79">
        <v>0</v>
      </c>
      <c r="CS71" s="80"/>
      <c r="CT71" s="80" t="s">
        <v>38</v>
      </c>
      <c r="CU71" s="77"/>
      <c r="CV71" s="79">
        <v>0</v>
      </c>
      <c r="CW71" s="79">
        <v>0</v>
      </c>
      <c r="CX71" s="80"/>
      <c r="CY71" s="80" t="s">
        <v>38</v>
      </c>
      <c r="CZ71" s="77"/>
      <c r="DA71" s="79">
        <v>0</v>
      </c>
      <c r="DB71" s="79">
        <v>0</v>
      </c>
      <c r="DC71" s="80"/>
      <c r="DD71" s="80" t="s">
        <v>38</v>
      </c>
      <c r="DE71" s="77"/>
      <c r="DF71" s="79">
        <v>0</v>
      </c>
      <c r="DG71" s="79">
        <v>0</v>
      </c>
      <c r="DH71" s="80"/>
      <c r="DI71" s="80" t="s">
        <v>38</v>
      </c>
      <c r="DJ71" s="77"/>
      <c r="DK71" s="79">
        <v>0</v>
      </c>
      <c r="DL71" s="79">
        <v>0</v>
      </c>
      <c r="DM71" s="80"/>
      <c r="DN71" s="80" t="s">
        <v>38</v>
      </c>
      <c r="DO71" s="77"/>
      <c r="DP71" s="79">
        <v>0</v>
      </c>
      <c r="DQ71" s="79">
        <v>0</v>
      </c>
      <c r="DR71" s="80"/>
      <c r="DS71" s="80" t="s">
        <v>38</v>
      </c>
      <c r="DT71" s="77"/>
      <c r="DU71" s="79">
        <v>0</v>
      </c>
      <c r="DV71" s="79">
        <v>0</v>
      </c>
      <c r="DW71" s="80"/>
      <c r="DX71" s="80" t="s">
        <v>38</v>
      </c>
      <c r="DY71" s="77"/>
      <c r="DZ71" s="79">
        <v>0</v>
      </c>
      <c r="EA71" s="79">
        <v>0</v>
      </c>
      <c r="EB71" s="80"/>
      <c r="EC71" s="80" t="s">
        <v>38</v>
      </c>
      <c r="ED71" s="77"/>
      <c r="EE71" s="79">
        <v>0</v>
      </c>
      <c r="EF71" s="75">
        <v>0</v>
      </c>
      <c r="EG71" s="80"/>
      <c r="EH71" s="80" t="s">
        <v>38</v>
      </c>
      <c r="EI71" s="78"/>
      <c r="EJ71" s="79">
        <v>0</v>
      </c>
      <c r="EK71" s="75">
        <v>0</v>
      </c>
      <c r="EL71" s="80"/>
      <c r="EM71" s="80" t="s">
        <v>38</v>
      </c>
      <c r="EN71" s="78"/>
      <c r="EO71" s="79">
        <v>0</v>
      </c>
      <c r="EP71" s="75">
        <v>0</v>
      </c>
      <c r="EQ71" s="80"/>
      <c r="ER71" s="80" t="s">
        <v>38</v>
      </c>
      <c r="ES71" s="77"/>
      <c r="ET71" s="79">
        <v>0</v>
      </c>
      <c r="EU71" s="75">
        <v>0</v>
      </c>
      <c r="EV71" s="80"/>
      <c r="EW71" s="328">
        <f t="shared" si="21"/>
        <v>0</v>
      </c>
      <c r="EX71" s="328">
        <f t="shared" si="22"/>
        <v>0</v>
      </c>
    </row>
    <row r="72" spans="1:154" ht="21">
      <c r="A72" s="226"/>
      <c r="B72" s="226"/>
      <c r="C72" s="78"/>
      <c r="D72" s="85"/>
      <c r="E72" s="74">
        <v>0</v>
      </c>
      <c r="F72" s="74">
        <v>0</v>
      </c>
      <c r="G72" s="80"/>
      <c r="H72" s="78" t="s">
        <v>39</v>
      </c>
      <c r="I72" s="108"/>
      <c r="J72" s="74">
        <v>0</v>
      </c>
      <c r="K72" s="74">
        <v>0</v>
      </c>
      <c r="L72" s="80"/>
      <c r="M72" s="78"/>
      <c r="N72" s="162"/>
      <c r="O72" s="74">
        <v>0</v>
      </c>
      <c r="P72" s="74">
        <v>0</v>
      </c>
      <c r="Q72" s="80"/>
      <c r="R72" s="78" t="s">
        <v>39</v>
      </c>
      <c r="S72" s="85"/>
      <c r="T72" s="79">
        <v>0</v>
      </c>
      <c r="U72" s="79">
        <v>0</v>
      </c>
      <c r="V72" s="80"/>
      <c r="W72" s="78" t="s">
        <v>39</v>
      </c>
      <c r="X72" s="85"/>
      <c r="Y72" s="79">
        <v>0</v>
      </c>
      <c r="Z72" s="79">
        <v>0</v>
      </c>
      <c r="AA72" s="80"/>
      <c r="AB72" s="78" t="s">
        <v>39</v>
      </c>
      <c r="AC72" s="85"/>
      <c r="AD72" s="74">
        <v>0</v>
      </c>
      <c r="AE72" s="74">
        <v>0</v>
      </c>
      <c r="AF72" s="80"/>
      <c r="AG72" s="78" t="s">
        <v>39</v>
      </c>
      <c r="AH72" s="85"/>
      <c r="AI72" s="79">
        <v>0</v>
      </c>
      <c r="AJ72" s="79">
        <v>0</v>
      </c>
      <c r="AK72" s="80"/>
      <c r="AL72" s="78" t="s">
        <v>39</v>
      </c>
      <c r="AM72" s="85"/>
      <c r="AN72" s="79">
        <v>0</v>
      </c>
      <c r="AO72" s="79">
        <v>0</v>
      </c>
      <c r="AP72" s="80"/>
      <c r="AQ72" s="78" t="s">
        <v>39</v>
      </c>
      <c r="AR72" s="85"/>
      <c r="AS72" s="79">
        <v>0</v>
      </c>
      <c r="AT72" s="79">
        <v>0</v>
      </c>
      <c r="AU72" s="80"/>
      <c r="AV72" s="78" t="s">
        <v>39</v>
      </c>
      <c r="AW72" s="85"/>
      <c r="AX72" s="79">
        <v>0</v>
      </c>
      <c r="AY72" s="79">
        <v>0</v>
      </c>
      <c r="AZ72" s="80"/>
      <c r="BA72" s="78" t="s">
        <v>39</v>
      </c>
      <c r="BB72" s="85"/>
      <c r="BC72" s="79">
        <v>0</v>
      </c>
      <c r="BD72" s="79">
        <v>0</v>
      </c>
      <c r="BE72" s="80"/>
      <c r="BF72" s="78" t="s">
        <v>39</v>
      </c>
      <c r="BG72" s="162"/>
      <c r="BH72" s="79">
        <v>0</v>
      </c>
      <c r="BI72" s="79">
        <v>0</v>
      </c>
      <c r="BJ72" s="80"/>
      <c r="BK72" s="78" t="s">
        <v>39</v>
      </c>
      <c r="BL72" s="85"/>
      <c r="BM72" s="79">
        <v>0</v>
      </c>
      <c r="BN72" s="79">
        <v>0</v>
      </c>
      <c r="BO72" s="80"/>
      <c r="BP72" s="78" t="s">
        <v>39</v>
      </c>
      <c r="BQ72" s="85"/>
      <c r="BR72" s="79">
        <v>0</v>
      </c>
      <c r="BS72" s="79">
        <v>0</v>
      </c>
      <c r="BT72" s="80"/>
      <c r="BU72" s="78" t="s">
        <v>39</v>
      </c>
      <c r="BV72" s="85"/>
      <c r="BW72" s="79">
        <v>0</v>
      </c>
      <c r="BX72" s="79">
        <v>0</v>
      </c>
      <c r="BY72" s="80"/>
      <c r="BZ72" s="78" t="s">
        <v>39</v>
      </c>
      <c r="CA72" s="85"/>
      <c r="CB72" s="79">
        <v>0</v>
      </c>
      <c r="CC72" s="79">
        <v>0</v>
      </c>
      <c r="CD72" s="80"/>
      <c r="CE72" s="78" t="s">
        <v>39</v>
      </c>
      <c r="CF72" s="85"/>
      <c r="CG72" s="79">
        <v>0</v>
      </c>
      <c r="CH72" s="79">
        <v>0</v>
      </c>
      <c r="CI72" s="80"/>
      <c r="CJ72" s="78" t="s">
        <v>39</v>
      </c>
      <c r="CK72" s="85"/>
      <c r="CL72" s="79">
        <v>0</v>
      </c>
      <c r="CM72" s="79">
        <v>0</v>
      </c>
      <c r="CN72" s="80"/>
      <c r="CO72" s="78" t="s">
        <v>39</v>
      </c>
      <c r="CP72" s="85"/>
      <c r="CQ72" s="79">
        <v>0</v>
      </c>
      <c r="CR72" s="79">
        <v>0</v>
      </c>
      <c r="CS72" s="80"/>
      <c r="CT72" s="78" t="s">
        <v>39</v>
      </c>
      <c r="CU72" s="85"/>
      <c r="CV72" s="79">
        <v>0</v>
      </c>
      <c r="CW72" s="79">
        <v>0</v>
      </c>
      <c r="CX72" s="80"/>
      <c r="CY72" s="78" t="s">
        <v>39</v>
      </c>
      <c r="CZ72" s="85"/>
      <c r="DA72" s="79">
        <v>0</v>
      </c>
      <c r="DB72" s="79">
        <v>0</v>
      </c>
      <c r="DC72" s="80"/>
      <c r="DD72" s="78" t="s">
        <v>39</v>
      </c>
      <c r="DE72" s="85"/>
      <c r="DF72" s="79">
        <v>0</v>
      </c>
      <c r="DG72" s="79">
        <v>0</v>
      </c>
      <c r="DH72" s="80"/>
      <c r="DI72" s="78" t="s">
        <v>39</v>
      </c>
      <c r="DJ72" s="85"/>
      <c r="DK72" s="79">
        <v>0</v>
      </c>
      <c r="DL72" s="79">
        <v>0</v>
      </c>
      <c r="DM72" s="80"/>
      <c r="DN72" s="78" t="s">
        <v>39</v>
      </c>
      <c r="DO72" s="85"/>
      <c r="DP72" s="79">
        <v>0</v>
      </c>
      <c r="DQ72" s="79">
        <v>0</v>
      </c>
      <c r="DR72" s="80"/>
      <c r="DS72" s="78" t="s">
        <v>39</v>
      </c>
      <c r="DT72" s="85"/>
      <c r="DU72" s="79">
        <v>0</v>
      </c>
      <c r="DV72" s="79">
        <v>0</v>
      </c>
      <c r="DW72" s="80"/>
      <c r="DX72" s="78" t="s">
        <v>39</v>
      </c>
      <c r="DY72" s="85"/>
      <c r="DZ72" s="79">
        <v>0</v>
      </c>
      <c r="EA72" s="79">
        <v>0</v>
      </c>
      <c r="EB72" s="80"/>
      <c r="EC72" s="78" t="s">
        <v>39</v>
      </c>
      <c r="ED72" s="85"/>
      <c r="EE72" s="79">
        <v>0</v>
      </c>
      <c r="EF72" s="75">
        <v>0</v>
      </c>
      <c r="EG72" s="80"/>
      <c r="EH72" s="78" t="s">
        <v>39</v>
      </c>
      <c r="EI72" s="80"/>
      <c r="EJ72" s="79">
        <v>0</v>
      </c>
      <c r="EK72" s="75">
        <v>0</v>
      </c>
      <c r="EL72" s="80"/>
      <c r="EM72" s="78" t="s">
        <v>39</v>
      </c>
      <c r="EN72" s="80"/>
      <c r="EO72" s="79">
        <v>0</v>
      </c>
      <c r="EP72" s="75">
        <v>0</v>
      </c>
      <c r="EQ72" s="80"/>
      <c r="ER72" s="78" t="s">
        <v>39</v>
      </c>
      <c r="ES72" s="85"/>
      <c r="ET72" s="79">
        <v>0</v>
      </c>
      <c r="EU72" s="75">
        <v>0</v>
      </c>
      <c r="EV72" s="80"/>
      <c r="EW72" s="328">
        <f t="shared" si="21"/>
        <v>0</v>
      </c>
      <c r="EX72" s="328">
        <f t="shared" si="22"/>
        <v>0</v>
      </c>
    </row>
    <row r="73" spans="1:154" ht="21.75" thickBot="1">
      <c r="A73" s="261"/>
      <c r="B73" s="262" t="s">
        <v>43</v>
      </c>
      <c r="C73" s="84"/>
      <c r="D73" s="106"/>
      <c r="E73" s="81">
        <v>0</v>
      </c>
      <c r="F73" s="81">
        <v>0</v>
      </c>
      <c r="G73" s="84"/>
      <c r="H73" s="84"/>
      <c r="I73" s="199"/>
      <c r="J73" s="81">
        <v>0</v>
      </c>
      <c r="K73" s="81">
        <v>0</v>
      </c>
      <c r="L73" s="84"/>
      <c r="M73" s="84"/>
      <c r="N73" s="33"/>
      <c r="O73" s="81">
        <v>0</v>
      </c>
      <c r="P73" s="81">
        <v>0</v>
      </c>
      <c r="Q73" s="84"/>
      <c r="R73" s="84"/>
      <c r="S73" s="106"/>
      <c r="T73" s="81">
        <v>0</v>
      </c>
      <c r="U73" s="81">
        <v>0</v>
      </c>
      <c r="V73" s="84"/>
      <c r="W73" s="84"/>
      <c r="X73" s="106"/>
      <c r="Y73" s="81">
        <v>0</v>
      </c>
      <c r="Z73" s="81">
        <v>0</v>
      </c>
      <c r="AA73" s="84"/>
      <c r="AB73" s="84"/>
      <c r="AC73" s="106"/>
      <c r="AD73" s="81">
        <v>0</v>
      </c>
      <c r="AE73" s="81">
        <v>0</v>
      </c>
      <c r="AF73" s="84"/>
      <c r="AG73" s="84"/>
      <c r="AH73" s="106"/>
      <c r="AI73" s="81">
        <v>0</v>
      </c>
      <c r="AJ73" s="81">
        <v>0</v>
      </c>
      <c r="AK73" s="84"/>
      <c r="AL73" s="84"/>
      <c r="AM73" s="106"/>
      <c r="AN73" s="81">
        <v>0</v>
      </c>
      <c r="AO73" s="81">
        <v>0</v>
      </c>
      <c r="AP73" s="84"/>
      <c r="AQ73" s="84"/>
      <c r="AR73" s="106"/>
      <c r="AS73" s="81">
        <v>0</v>
      </c>
      <c r="AT73" s="81">
        <v>0</v>
      </c>
      <c r="AU73" s="84"/>
      <c r="AV73" s="84"/>
      <c r="AW73" s="106"/>
      <c r="AX73" s="81">
        <v>0</v>
      </c>
      <c r="AY73" s="81">
        <v>0</v>
      </c>
      <c r="AZ73" s="84"/>
      <c r="BA73" s="84"/>
      <c r="BB73" s="106"/>
      <c r="BC73" s="81">
        <v>0</v>
      </c>
      <c r="BD73" s="81">
        <v>0</v>
      </c>
      <c r="BE73" s="84"/>
      <c r="BF73" s="84"/>
      <c r="BG73" s="33"/>
      <c r="BH73" s="81">
        <v>0</v>
      </c>
      <c r="BI73" s="81">
        <v>0</v>
      </c>
      <c r="BJ73" s="84"/>
      <c r="BK73" s="84"/>
      <c r="BL73" s="106"/>
      <c r="BM73" s="81">
        <v>0</v>
      </c>
      <c r="BN73" s="81">
        <v>0</v>
      </c>
      <c r="BO73" s="84"/>
      <c r="BP73" s="84"/>
      <c r="BQ73" s="106"/>
      <c r="BR73" s="81">
        <v>0</v>
      </c>
      <c r="BS73" s="81">
        <v>0</v>
      </c>
      <c r="BT73" s="84"/>
      <c r="BU73" s="84"/>
      <c r="BV73" s="106"/>
      <c r="BW73" s="81">
        <v>0</v>
      </c>
      <c r="BX73" s="81">
        <v>0</v>
      </c>
      <c r="BY73" s="84"/>
      <c r="BZ73" s="84"/>
      <c r="CA73" s="106"/>
      <c r="CB73" s="81">
        <v>0</v>
      </c>
      <c r="CC73" s="81">
        <v>0</v>
      </c>
      <c r="CD73" s="84"/>
      <c r="CE73" s="84"/>
      <c r="CF73" s="106"/>
      <c r="CG73" s="81">
        <v>0</v>
      </c>
      <c r="CH73" s="81">
        <v>0</v>
      </c>
      <c r="CI73" s="84"/>
      <c r="CJ73" s="84"/>
      <c r="CK73" s="106"/>
      <c r="CL73" s="81">
        <v>0</v>
      </c>
      <c r="CM73" s="81">
        <v>0</v>
      </c>
      <c r="CN73" s="84"/>
      <c r="CO73" s="84"/>
      <c r="CP73" s="106"/>
      <c r="CQ73" s="81">
        <v>0</v>
      </c>
      <c r="CR73" s="81">
        <v>0</v>
      </c>
      <c r="CS73" s="84"/>
      <c r="CT73" s="84"/>
      <c r="CU73" s="106"/>
      <c r="CV73" s="81">
        <v>0</v>
      </c>
      <c r="CW73" s="81">
        <v>0</v>
      </c>
      <c r="CX73" s="84"/>
      <c r="CY73" s="84"/>
      <c r="CZ73" s="106"/>
      <c r="DA73" s="81">
        <v>0</v>
      </c>
      <c r="DB73" s="81">
        <v>0</v>
      </c>
      <c r="DC73" s="84"/>
      <c r="DD73" s="84"/>
      <c r="DE73" s="106"/>
      <c r="DF73" s="81">
        <v>0</v>
      </c>
      <c r="DG73" s="81">
        <v>0</v>
      </c>
      <c r="DH73" s="84"/>
      <c r="DI73" s="84"/>
      <c r="DJ73" s="106"/>
      <c r="DK73" s="81">
        <v>0</v>
      </c>
      <c r="DL73" s="81">
        <v>0</v>
      </c>
      <c r="DM73" s="84"/>
      <c r="DN73" s="84"/>
      <c r="DO73" s="106"/>
      <c r="DP73" s="81">
        <v>0</v>
      </c>
      <c r="DQ73" s="81">
        <v>0</v>
      </c>
      <c r="DR73" s="84"/>
      <c r="DS73" s="84"/>
      <c r="DT73" s="106"/>
      <c r="DU73" s="81">
        <v>0</v>
      </c>
      <c r="DV73" s="81">
        <v>0</v>
      </c>
      <c r="DW73" s="84"/>
      <c r="DX73" s="84"/>
      <c r="DY73" s="106"/>
      <c r="DZ73" s="81">
        <v>0</v>
      </c>
      <c r="EA73" s="81">
        <v>0</v>
      </c>
      <c r="EB73" s="84"/>
      <c r="EC73" s="84"/>
      <c r="ED73" s="106"/>
      <c r="EE73" s="81">
        <v>0</v>
      </c>
      <c r="EF73" s="81">
        <v>0</v>
      </c>
      <c r="EG73" s="84"/>
      <c r="EH73" s="84"/>
      <c r="EI73" s="84"/>
      <c r="EJ73" s="81">
        <v>0</v>
      </c>
      <c r="EK73" s="81">
        <v>0</v>
      </c>
      <c r="EL73" s="84"/>
      <c r="EM73" s="84"/>
      <c r="EN73" s="84"/>
      <c r="EO73" s="81">
        <v>0</v>
      </c>
      <c r="EP73" s="81">
        <v>0</v>
      </c>
      <c r="EQ73" s="84"/>
      <c r="ER73" s="84"/>
      <c r="ES73" s="106"/>
      <c r="ET73" s="81">
        <v>0</v>
      </c>
      <c r="EU73" s="81">
        <v>0</v>
      </c>
      <c r="EV73" s="84"/>
      <c r="EW73" s="328">
        <f t="shared" si="21"/>
        <v>0</v>
      </c>
      <c r="EX73" s="328">
        <f t="shared" si="22"/>
        <v>0</v>
      </c>
    </row>
    <row r="74" spans="1:154" ht="21">
      <c r="A74" s="259">
        <v>10</v>
      </c>
      <c r="B74" s="260" t="s">
        <v>429</v>
      </c>
      <c r="C74" s="80"/>
      <c r="D74" s="77"/>
      <c r="E74" s="74">
        <v>0</v>
      </c>
      <c r="F74" s="74">
        <v>0</v>
      </c>
      <c r="G74" s="80"/>
      <c r="H74" s="80" t="s">
        <v>80</v>
      </c>
      <c r="I74" s="108"/>
      <c r="J74" s="74">
        <v>0</v>
      </c>
      <c r="K74" s="74">
        <v>0</v>
      </c>
      <c r="L74" s="80"/>
      <c r="M74" s="80" t="s">
        <v>80</v>
      </c>
      <c r="N74" s="162"/>
      <c r="O74" s="74">
        <v>0</v>
      </c>
      <c r="P74" s="74">
        <v>0</v>
      </c>
      <c r="Q74" s="80"/>
      <c r="R74" s="80" t="s">
        <v>80</v>
      </c>
      <c r="S74" s="77"/>
      <c r="T74" s="79">
        <v>0</v>
      </c>
      <c r="U74" s="79">
        <v>0</v>
      </c>
      <c r="V74" s="80"/>
      <c r="W74" s="80" t="s">
        <v>80</v>
      </c>
      <c r="X74" s="77"/>
      <c r="Y74" s="79">
        <v>0</v>
      </c>
      <c r="Z74" s="79">
        <v>0</v>
      </c>
      <c r="AA74" s="80"/>
      <c r="AB74" s="80" t="s">
        <v>80</v>
      </c>
      <c r="AC74" s="77"/>
      <c r="AD74" s="74">
        <v>0</v>
      </c>
      <c r="AE74" s="74">
        <v>0</v>
      </c>
      <c r="AF74" s="80"/>
      <c r="AG74" s="80" t="s">
        <v>80</v>
      </c>
      <c r="AH74" s="77"/>
      <c r="AI74" s="79">
        <v>0</v>
      </c>
      <c r="AJ74" s="79">
        <v>0</v>
      </c>
      <c r="AK74" s="80"/>
      <c r="AL74" s="80" t="s">
        <v>80</v>
      </c>
      <c r="AM74" s="77"/>
      <c r="AN74" s="79">
        <v>0</v>
      </c>
      <c r="AO74" s="79">
        <v>0</v>
      </c>
      <c r="AP74" s="80"/>
      <c r="AQ74" s="80" t="s">
        <v>80</v>
      </c>
      <c r="AR74" s="77"/>
      <c r="AS74" s="79">
        <v>0</v>
      </c>
      <c r="AT74" s="79">
        <v>0</v>
      </c>
      <c r="AU74" s="80"/>
      <c r="AV74" s="80" t="s">
        <v>80</v>
      </c>
      <c r="AW74" s="77"/>
      <c r="AX74" s="79">
        <v>0</v>
      </c>
      <c r="AY74" s="79">
        <v>0</v>
      </c>
      <c r="AZ74" s="80"/>
      <c r="BA74" s="80" t="s">
        <v>80</v>
      </c>
      <c r="BB74" s="77"/>
      <c r="BC74" s="79">
        <v>0</v>
      </c>
      <c r="BD74" s="79">
        <v>0</v>
      </c>
      <c r="BE74" s="80"/>
      <c r="BF74" s="80" t="s">
        <v>80</v>
      </c>
      <c r="BG74" s="162" t="s">
        <v>430</v>
      </c>
      <c r="BH74" s="79">
        <v>122.61</v>
      </c>
      <c r="BI74" s="79">
        <v>100</v>
      </c>
      <c r="BJ74" s="80"/>
      <c r="BK74" s="80" t="s">
        <v>80</v>
      </c>
      <c r="BL74" s="77" t="s">
        <v>260</v>
      </c>
      <c r="BM74" s="79">
        <v>168.13</v>
      </c>
      <c r="BN74" s="79">
        <v>150</v>
      </c>
      <c r="BO74" s="80"/>
      <c r="BP74" s="80" t="s">
        <v>80</v>
      </c>
      <c r="BQ74" s="77" t="s">
        <v>266</v>
      </c>
      <c r="BR74" s="79">
        <v>204.25</v>
      </c>
      <c r="BS74" s="79">
        <v>200</v>
      </c>
      <c r="BT74" s="80"/>
      <c r="BU74" s="80" t="s">
        <v>80</v>
      </c>
      <c r="BV74" s="77" t="s">
        <v>431</v>
      </c>
      <c r="BW74" s="79">
        <v>107</v>
      </c>
      <c r="BX74" s="79">
        <v>100</v>
      </c>
      <c r="BY74" s="80"/>
      <c r="BZ74" s="80" t="s">
        <v>80</v>
      </c>
      <c r="CA74" s="85" t="s">
        <v>432</v>
      </c>
      <c r="CB74" s="79">
        <v>342.17</v>
      </c>
      <c r="CC74" s="79">
        <v>350</v>
      </c>
      <c r="CD74" s="80"/>
      <c r="CE74" s="80" t="s">
        <v>80</v>
      </c>
      <c r="CF74" s="77" t="s">
        <v>433</v>
      </c>
      <c r="CG74" s="79">
        <v>83</v>
      </c>
      <c r="CH74" s="79">
        <v>80</v>
      </c>
      <c r="CI74" s="80"/>
      <c r="CJ74" s="80" t="s">
        <v>80</v>
      </c>
      <c r="CK74" s="77" t="s">
        <v>434</v>
      </c>
      <c r="CL74" s="79">
        <v>126.11</v>
      </c>
      <c r="CM74" s="79">
        <v>120</v>
      </c>
      <c r="CN74" s="80"/>
      <c r="CO74" s="80" t="s">
        <v>80</v>
      </c>
      <c r="CP74" s="77"/>
      <c r="CQ74" s="79">
        <v>0</v>
      </c>
      <c r="CR74" s="79">
        <v>0</v>
      </c>
      <c r="CS74" s="80"/>
      <c r="CT74" s="80" t="s">
        <v>80</v>
      </c>
      <c r="CU74" s="77"/>
      <c r="CV74" s="79">
        <v>0</v>
      </c>
      <c r="CW74" s="79">
        <v>0</v>
      </c>
      <c r="CX74" s="80"/>
      <c r="CY74" s="80" t="s">
        <v>80</v>
      </c>
      <c r="CZ74" s="77"/>
      <c r="DA74" s="79">
        <v>0</v>
      </c>
      <c r="DB74" s="79">
        <v>0</v>
      </c>
      <c r="DC74" s="80"/>
      <c r="DD74" s="80" t="s">
        <v>80</v>
      </c>
      <c r="DE74" s="77"/>
      <c r="DF74" s="79">
        <v>0</v>
      </c>
      <c r="DG74" s="79">
        <v>0</v>
      </c>
      <c r="DH74" s="80"/>
      <c r="DI74" s="80" t="s">
        <v>80</v>
      </c>
      <c r="DJ74" s="77"/>
      <c r="DK74" s="79">
        <v>0</v>
      </c>
      <c r="DL74" s="79">
        <v>0</v>
      </c>
      <c r="DM74" s="80"/>
      <c r="DN74" s="80" t="s">
        <v>80</v>
      </c>
      <c r="DO74" s="77"/>
      <c r="DP74" s="79">
        <v>0</v>
      </c>
      <c r="DQ74" s="79">
        <v>0</v>
      </c>
      <c r="DR74" s="80"/>
      <c r="DS74" s="80" t="s">
        <v>80</v>
      </c>
      <c r="DT74" s="77"/>
      <c r="DU74" s="79">
        <v>0</v>
      </c>
      <c r="DV74" s="79">
        <v>0</v>
      </c>
      <c r="DW74" s="80"/>
      <c r="DX74" s="80" t="s">
        <v>80</v>
      </c>
      <c r="DY74" s="77"/>
      <c r="DZ74" s="79">
        <v>0</v>
      </c>
      <c r="EA74" s="79">
        <v>0</v>
      </c>
      <c r="EB74" s="80"/>
      <c r="EC74" s="80" t="s">
        <v>80</v>
      </c>
      <c r="ED74" s="77"/>
      <c r="EE74" s="79">
        <v>0</v>
      </c>
      <c r="EF74" s="75">
        <v>0</v>
      </c>
      <c r="EG74" s="80"/>
      <c r="EH74" s="80" t="s">
        <v>80</v>
      </c>
      <c r="EI74" s="78"/>
      <c r="EJ74" s="79">
        <v>0</v>
      </c>
      <c r="EK74" s="75">
        <v>0</v>
      </c>
      <c r="EL74" s="80"/>
      <c r="EM74" s="80" t="s">
        <v>80</v>
      </c>
      <c r="EN74" s="78"/>
      <c r="EO74" s="79">
        <v>0</v>
      </c>
      <c r="EP74" s="75">
        <v>0</v>
      </c>
      <c r="EQ74" s="80"/>
      <c r="ER74" s="80" t="s">
        <v>80</v>
      </c>
      <c r="ES74" s="77"/>
      <c r="ET74" s="79">
        <v>0</v>
      </c>
      <c r="EU74" s="75">
        <v>0</v>
      </c>
      <c r="EV74" s="80"/>
      <c r="EW74" s="328">
        <f t="shared" si="21"/>
        <v>1153.27</v>
      </c>
      <c r="EX74" s="328">
        <f t="shared" si="22"/>
        <v>1100</v>
      </c>
    </row>
    <row r="75" spans="1:154" ht="21">
      <c r="A75" s="226"/>
      <c r="B75" s="226"/>
      <c r="C75" s="80"/>
      <c r="D75" s="77"/>
      <c r="E75" s="74">
        <v>0</v>
      </c>
      <c r="F75" s="74">
        <v>0</v>
      </c>
      <c r="G75" s="80"/>
      <c r="H75" s="80" t="s">
        <v>80</v>
      </c>
      <c r="I75" s="108"/>
      <c r="J75" s="74">
        <v>0</v>
      </c>
      <c r="K75" s="74">
        <v>0</v>
      </c>
      <c r="L75" s="80"/>
      <c r="M75" s="80" t="s">
        <v>80</v>
      </c>
      <c r="N75" s="162"/>
      <c r="O75" s="74">
        <v>0</v>
      </c>
      <c r="P75" s="74">
        <v>0</v>
      </c>
      <c r="Q75" s="80"/>
      <c r="R75" s="80" t="s">
        <v>80</v>
      </c>
      <c r="S75" s="77"/>
      <c r="T75" s="79">
        <v>0</v>
      </c>
      <c r="U75" s="79">
        <v>0</v>
      </c>
      <c r="V75" s="80"/>
      <c r="W75" s="80" t="s">
        <v>80</v>
      </c>
      <c r="X75" s="77"/>
      <c r="Y75" s="79">
        <v>0</v>
      </c>
      <c r="Z75" s="79">
        <v>0</v>
      </c>
      <c r="AA75" s="80"/>
      <c r="AB75" s="80" t="s">
        <v>80</v>
      </c>
      <c r="AC75" s="77"/>
      <c r="AD75" s="74">
        <v>0</v>
      </c>
      <c r="AE75" s="74">
        <v>0</v>
      </c>
      <c r="AF75" s="80"/>
      <c r="AG75" s="80" t="s">
        <v>80</v>
      </c>
      <c r="AH75" s="77"/>
      <c r="AI75" s="79">
        <v>0</v>
      </c>
      <c r="AJ75" s="79">
        <v>0</v>
      </c>
      <c r="AK75" s="80"/>
      <c r="AL75" s="80" t="s">
        <v>80</v>
      </c>
      <c r="AM75" s="77"/>
      <c r="AN75" s="79">
        <v>0</v>
      </c>
      <c r="AO75" s="79">
        <v>0</v>
      </c>
      <c r="AP75" s="80"/>
      <c r="AQ75" s="80" t="s">
        <v>80</v>
      </c>
      <c r="AR75" s="77"/>
      <c r="AS75" s="79">
        <v>0</v>
      </c>
      <c r="AT75" s="79">
        <v>0</v>
      </c>
      <c r="AU75" s="80"/>
      <c r="AV75" s="80" t="s">
        <v>80</v>
      </c>
      <c r="AW75" s="77"/>
      <c r="AX75" s="79">
        <v>0</v>
      </c>
      <c r="AY75" s="79">
        <v>0</v>
      </c>
      <c r="AZ75" s="80"/>
      <c r="BA75" s="80" t="s">
        <v>80</v>
      </c>
      <c r="BB75" s="77"/>
      <c r="BC75" s="79">
        <v>0</v>
      </c>
      <c r="BD75" s="79">
        <v>0</v>
      </c>
      <c r="BE75" s="80"/>
      <c r="BF75" s="80" t="s">
        <v>80</v>
      </c>
      <c r="BG75" s="205"/>
      <c r="BH75" s="79">
        <v>0</v>
      </c>
      <c r="BI75" s="79">
        <v>0</v>
      </c>
      <c r="BJ75" s="80"/>
      <c r="BK75" s="80" t="s">
        <v>80</v>
      </c>
      <c r="BL75" s="163"/>
      <c r="BM75" s="79">
        <v>0</v>
      </c>
      <c r="BN75" s="79">
        <v>0</v>
      </c>
      <c r="BO75" s="80"/>
      <c r="BP75" s="80" t="s">
        <v>80</v>
      </c>
      <c r="BQ75" s="163"/>
      <c r="BR75" s="79">
        <v>0</v>
      </c>
      <c r="BS75" s="79">
        <v>0</v>
      </c>
      <c r="BT75" s="80"/>
      <c r="BU75" s="80" t="s">
        <v>80</v>
      </c>
      <c r="BV75" s="163"/>
      <c r="BW75" s="79">
        <v>0</v>
      </c>
      <c r="BX75" s="79">
        <v>0</v>
      </c>
      <c r="BY75" s="80"/>
      <c r="BZ75" s="80" t="s">
        <v>80</v>
      </c>
      <c r="CA75" s="77"/>
      <c r="CB75" s="79">
        <v>0</v>
      </c>
      <c r="CC75" s="79">
        <v>0</v>
      </c>
      <c r="CD75" s="80"/>
      <c r="CE75" s="80" t="s">
        <v>80</v>
      </c>
      <c r="CF75" s="77"/>
      <c r="CG75" s="79">
        <v>0</v>
      </c>
      <c r="CH75" s="79">
        <v>0</v>
      </c>
      <c r="CI75" s="80"/>
      <c r="CJ75" s="80" t="s">
        <v>80</v>
      </c>
      <c r="CK75" s="77"/>
      <c r="CL75" s="79">
        <v>0</v>
      </c>
      <c r="CM75" s="79">
        <v>0</v>
      </c>
      <c r="CN75" s="80"/>
      <c r="CO75" s="80" t="s">
        <v>80</v>
      </c>
      <c r="CP75" s="77"/>
      <c r="CQ75" s="79">
        <v>0</v>
      </c>
      <c r="CR75" s="79">
        <v>0</v>
      </c>
      <c r="CS75" s="80"/>
      <c r="CT75" s="80" t="s">
        <v>80</v>
      </c>
      <c r="CU75" s="77"/>
      <c r="CV75" s="79">
        <v>0</v>
      </c>
      <c r="CW75" s="79">
        <v>0</v>
      </c>
      <c r="CX75" s="80"/>
      <c r="CY75" s="80" t="s">
        <v>80</v>
      </c>
      <c r="CZ75" s="77"/>
      <c r="DA75" s="79">
        <v>0</v>
      </c>
      <c r="DB75" s="79">
        <v>0</v>
      </c>
      <c r="DC75" s="80"/>
      <c r="DD75" s="80" t="s">
        <v>80</v>
      </c>
      <c r="DE75" s="77"/>
      <c r="DF75" s="79">
        <v>0</v>
      </c>
      <c r="DG75" s="79">
        <v>0</v>
      </c>
      <c r="DH75" s="80"/>
      <c r="DI75" s="80" t="s">
        <v>80</v>
      </c>
      <c r="DJ75" s="77"/>
      <c r="DK75" s="79">
        <v>0</v>
      </c>
      <c r="DL75" s="79">
        <v>0</v>
      </c>
      <c r="DM75" s="80"/>
      <c r="DN75" s="80" t="s">
        <v>80</v>
      </c>
      <c r="DO75" s="77"/>
      <c r="DP75" s="79">
        <v>0</v>
      </c>
      <c r="DQ75" s="79">
        <v>0</v>
      </c>
      <c r="DR75" s="80"/>
      <c r="DS75" s="80" t="s">
        <v>80</v>
      </c>
      <c r="DT75" s="77"/>
      <c r="DU75" s="79">
        <v>0</v>
      </c>
      <c r="DV75" s="79">
        <v>0</v>
      </c>
      <c r="DW75" s="80"/>
      <c r="DX75" s="80" t="s">
        <v>80</v>
      </c>
      <c r="DY75" s="77"/>
      <c r="DZ75" s="79">
        <v>0</v>
      </c>
      <c r="EA75" s="79">
        <v>0</v>
      </c>
      <c r="EB75" s="80"/>
      <c r="EC75" s="80" t="s">
        <v>80</v>
      </c>
      <c r="ED75" s="77"/>
      <c r="EE75" s="79">
        <v>0</v>
      </c>
      <c r="EF75" s="75">
        <v>0</v>
      </c>
      <c r="EG75" s="80"/>
      <c r="EH75" s="80" t="s">
        <v>80</v>
      </c>
      <c r="EI75" s="78"/>
      <c r="EJ75" s="79">
        <v>0</v>
      </c>
      <c r="EK75" s="75">
        <v>0</v>
      </c>
      <c r="EL75" s="80"/>
      <c r="EM75" s="80" t="s">
        <v>80</v>
      </c>
      <c r="EN75" s="78"/>
      <c r="EO75" s="79">
        <v>0</v>
      </c>
      <c r="EP75" s="75">
        <v>0</v>
      </c>
      <c r="EQ75" s="80"/>
      <c r="ER75" s="80" t="s">
        <v>80</v>
      </c>
      <c r="ES75" s="77"/>
      <c r="ET75" s="79">
        <v>0</v>
      </c>
      <c r="EU75" s="75">
        <v>0</v>
      </c>
      <c r="EV75" s="80"/>
      <c r="EW75" s="328">
        <f t="shared" si="21"/>
        <v>0</v>
      </c>
      <c r="EX75" s="328">
        <f t="shared" si="22"/>
        <v>0</v>
      </c>
    </row>
    <row r="76" spans="1:154" ht="21">
      <c r="A76" s="259"/>
      <c r="B76" s="226"/>
      <c r="C76" s="80"/>
      <c r="D76" s="77"/>
      <c r="E76" s="74">
        <v>0</v>
      </c>
      <c r="F76" s="74">
        <v>0</v>
      </c>
      <c r="G76" s="80"/>
      <c r="H76" s="80" t="s">
        <v>91</v>
      </c>
      <c r="I76" s="108"/>
      <c r="J76" s="74">
        <v>0</v>
      </c>
      <c r="K76" s="74">
        <v>0</v>
      </c>
      <c r="L76" s="80"/>
      <c r="M76" s="80" t="s">
        <v>91</v>
      </c>
      <c r="N76" s="162"/>
      <c r="O76" s="74">
        <v>0</v>
      </c>
      <c r="P76" s="74">
        <v>0</v>
      </c>
      <c r="Q76" s="80"/>
      <c r="R76" s="80" t="s">
        <v>91</v>
      </c>
      <c r="S76" s="77"/>
      <c r="T76" s="79">
        <v>0</v>
      </c>
      <c r="U76" s="79">
        <v>0</v>
      </c>
      <c r="V76" s="80"/>
      <c r="W76" s="80" t="s">
        <v>91</v>
      </c>
      <c r="X76" s="77"/>
      <c r="Y76" s="79">
        <v>0</v>
      </c>
      <c r="Z76" s="79">
        <v>0</v>
      </c>
      <c r="AA76" s="80"/>
      <c r="AB76" s="80" t="s">
        <v>91</v>
      </c>
      <c r="AC76" s="77"/>
      <c r="AD76" s="74">
        <v>0</v>
      </c>
      <c r="AE76" s="74">
        <v>0</v>
      </c>
      <c r="AF76" s="80"/>
      <c r="AG76" s="80" t="s">
        <v>91</v>
      </c>
      <c r="AH76" s="77"/>
      <c r="AI76" s="79">
        <v>0</v>
      </c>
      <c r="AJ76" s="79">
        <v>0</v>
      </c>
      <c r="AK76" s="80"/>
      <c r="AL76" s="80" t="s">
        <v>91</v>
      </c>
      <c r="AM76" s="77"/>
      <c r="AN76" s="79">
        <v>0</v>
      </c>
      <c r="AO76" s="79">
        <v>0</v>
      </c>
      <c r="AP76" s="80"/>
      <c r="AQ76" s="80" t="s">
        <v>91</v>
      </c>
      <c r="AR76" s="77"/>
      <c r="AS76" s="79">
        <v>0</v>
      </c>
      <c r="AT76" s="79">
        <v>0</v>
      </c>
      <c r="AU76" s="80"/>
      <c r="AV76" s="80" t="s">
        <v>91</v>
      </c>
      <c r="AW76" s="77"/>
      <c r="AX76" s="79">
        <v>0</v>
      </c>
      <c r="AY76" s="79">
        <v>0</v>
      </c>
      <c r="AZ76" s="80"/>
      <c r="BA76" s="80" t="s">
        <v>91</v>
      </c>
      <c r="BB76" s="77"/>
      <c r="BC76" s="79">
        <v>0</v>
      </c>
      <c r="BD76" s="79">
        <v>0</v>
      </c>
      <c r="BE76" s="80"/>
      <c r="BF76" s="80" t="s">
        <v>91</v>
      </c>
      <c r="BG76" s="205"/>
      <c r="BH76" s="79">
        <v>0</v>
      </c>
      <c r="BI76" s="79">
        <v>0</v>
      </c>
      <c r="BJ76" s="80"/>
      <c r="BK76" s="80" t="s">
        <v>91</v>
      </c>
      <c r="BL76" s="163"/>
      <c r="BM76" s="79">
        <v>0</v>
      </c>
      <c r="BN76" s="79">
        <v>0</v>
      </c>
      <c r="BO76" s="80"/>
      <c r="BP76" s="80" t="s">
        <v>91</v>
      </c>
      <c r="BQ76" s="163"/>
      <c r="BR76" s="79">
        <v>0</v>
      </c>
      <c r="BS76" s="79">
        <v>0</v>
      </c>
      <c r="BT76" s="80"/>
      <c r="BU76" s="80" t="s">
        <v>91</v>
      </c>
      <c r="BV76" s="77"/>
      <c r="BW76" s="79">
        <v>0</v>
      </c>
      <c r="BX76" s="79">
        <v>0</v>
      </c>
      <c r="BY76" s="80"/>
      <c r="BZ76" s="80" t="s">
        <v>91</v>
      </c>
      <c r="CA76" s="77"/>
      <c r="CB76" s="79">
        <v>0</v>
      </c>
      <c r="CC76" s="79">
        <v>0</v>
      </c>
      <c r="CD76" s="80"/>
      <c r="CE76" s="80" t="s">
        <v>91</v>
      </c>
      <c r="CF76" s="77"/>
      <c r="CG76" s="79">
        <v>0</v>
      </c>
      <c r="CH76" s="79">
        <v>0</v>
      </c>
      <c r="CI76" s="80"/>
      <c r="CJ76" s="80" t="s">
        <v>91</v>
      </c>
      <c r="CK76" s="77"/>
      <c r="CL76" s="79">
        <v>0</v>
      </c>
      <c r="CM76" s="79">
        <v>0</v>
      </c>
      <c r="CN76" s="80"/>
      <c r="CO76" s="80" t="s">
        <v>91</v>
      </c>
      <c r="CP76" s="77"/>
      <c r="CQ76" s="79">
        <v>0</v>
      </c>
      <c r="CR76" s="79">
        <v>0</v>
      </c>
      <c r="CS76" s="80"/>
      <c r="CT76" s="80" t="s">
        <v>91</v>
      </c>
      <c r="CU76" s="77"/>
      <c r="CV76" s="79">
        <v>0</v>
      </c>
      <c r="CW76" s="79">
        <v>0</v>
      </c>
      <c r="CX76" s="80"/>
      <c r="CY76" s="80" t="s">
        <v>91</v>
      </c>
      <c r="CZ76" s="77"/>
      <c r="DA76" s="79">
        <v>0</v>
      </c>
      <c r="DB76" s="79">
        <v>0</v>
      </c>
      <c r="DC76" s="80"/>
      <c r="DD76" s="80" t="s">
        <v>91</v>
      </c>
      <c r="DE76" s="77" t="s">
        <v>430</v>
      </c>
      <c r="DF76" s="79">
        <v>122.61</v>
      </c>
      <c r="DG76" s="79">
        <v>180</v>
      </c>
      <c r="DH76" s="80"/>
      <c r="DI76" s="80" t="s">
        <v>91</v>
      </c>
      <c r="DJ76" s="77" t="s">
        <v>265</v>
      </c>
      <c r="DK76" s="79">
        <v>168.13</v>
      </c>
      <c r="DL76" s="79">
        <v>250</v>
      </c>
      <c r="DM76" s="80"/>
      <c r="DN76" s="80" t="s">
        <v>91</v>
      </c>
      <c r="DO76" s="77" t="s">
        <v>266</v>
      </c>
      <c r="DP76" s="79">
        <v>204.25</v>
      </c>
      <c r="DQ76" s="79">
        <v>300</v>
      </c>
      <c r="DR76" s="80"/>
      <c r="DS76" s="80" t="s">
        <v>91</v>
      </c>
      <c r="DT76" s="77" t="s">
        <v>431</v>
      </c>
      <c r="DU76" s="79">
        <v>107</v>
      </c>
      <c r="DV76" s="79">
        <v>150</v>
      </c>
      <c r="DW76" s="80"/>
      <c r="DX76" s="80" t="s">
        <v>91</v>
      </c>
      <c r="DY76" s="77" t="s">
        <v>432</v>
      </c>
      <c r="DZ76" s="79">
        <v>342.17</v>
      </c>
      <c r="EA76" s="79">
        <v>500</v>
      </c>
      <c r="EB76" s="80"/>
      <c r="EC76" s="80" t="s">
        <v>91</v>
      </c>
      <c r="ED76" s="77" t="s">
        <v>433</v>
      </c>
      <c r="EE76" s="79">
        <v>83</v>
      </c>
      <c r="EF76" s="75">
        <v>100</v>
      </c>
      <c r="EG76" s="80"/>
      <c r="EH76" s="80" t="s">
        <v>91</v>
      </c>
      <c r="EI76" s="78" t="s">
        <v>434</v>
      </c>
      <c r="EJ76" s="79">
        <v>126.11</v>
      </c>
      <c r="EK76" s="75">
        <v>200</v>
      </c>
      <c r="EL76" s="80"/>
      <c r="EM76" s="80" t="s">
        <v>91</v>
      </c>
      <c r="EN76" s="78"/>
      <c r="EO76" s="79"/>
      <c r="EP76" s="75"/>
      <c r="EQ76" s="80"/>
      <c r="ER76" s="80" t="s">
        <v>91</v>
      </c>
      <c r="ES76" s="77"/>
      <c r="ET76" s="79"/>
      <c r="EU76" s="75"/>
      <c r="EV76" s="80"/>
      <c r="EW76" s="328">
        <f t="shared" si="21"/>
        <v>1153.27</v>
      </c>
      <c r="EX76" s="328">
        <f t="shared" si="22"/>
        <v>1680</v>
      </c>
    </row>
    <row r="77" spans="1:154" ht="21">
      <c r="A77" s="226"/>
      <c r="B77" s="226"/>
      <c r="C77" s="80"/>
      <c r="D77" s="77"/>
      <c r="E77" s="74">
        <v>0</v>
      </c>
      <c r="F77" s="74">
        <v>0</v>
      </c>
      <c r="G77" s="80"/>
      <c r="H77" s="78" t="s">
        <v>96</v>
      </c>
      <c r="I77" s="108">
        <v>2526</v>
      </c>
      <c r="J77" s="74">
        <v>107</v>
      </c>
      <c r="K77" s="74">
        <v>100</v>
      </c>
      <c r="L77" s="80"/>
      <c r="M77" s="80" t="s">
        <v>91</v>
      </c>
      <c r="N77" s="162"/>
      <c r="O77" s="74">
        <v>0</v>
      </c>
      <c r="P77" s="74">
        <v>0</v>
      </c>
      <c r="Q77" s="80"/>
      <c r="R77" s="80" t="s">
        <v>91</v>
      </c>
      <c r="S77" s="77"/>
      <c r="T77" s="79">
        <v>0</v>
      </c>
      <c r="U77" s="79">
        <v>0</v>
      </c>
      <c r="V77" s="80"/>
      <c r="W77" s="80" t="s">
        <v>91</v>
      </c>
      <c r="X77" s="77"/>
      <c r="Y77" s="79">
        <v>0</v>
      </c>
      <c r="Z77" s="79">
        <v>0</v>
      </c>
      <c r="AA77" s="80"/>
      <c r="AB77" s="80" t="s">
        <v>91</v>
      </c>
      <c r="AC77" s="77"/>
      <c r="AD77" s="74">
        <v>0</v>
      </c>
      <c r="AE77" s="74">
        <v>0</v>
      </c>
      <c r="AF77" s="80"/>
      <c r="AG77" s="80" t="s">
        <v>91</v>
      </c>
      <c r="AH77" s="77"/>
      <c r="AI77" s="79">
        <v>0</v>
      </c>
      <c r="AJ77" s="79">
        <v>0</v>
      </c>
      <c r="AK77" s="80"/>
      <c r="AL77" s="80" t="s">
        <v>91</v>
      </c>
      <c r="AM77" s="77"/>
      <c r="AN77" s="79">
        <v>0</v>
      </c>
      <c r="AO77" s="79">
        <v>0</v>
      </c>
      <c r="AP77" s="80"/>
      <c r="AQ77" s="80" t="s">
        <v>91</v>
      </c>
      <c r="AR77" s="77"/>
      <c r="AS77" s="79">
        <v>0</v>
      </c>
      <c r="AT77" s="79">
        <v>0</v>
      </c>
      <c r="AU77" s="80"/>
      <c r="AV77" s="80" t="s">
        <v>91</v>
      </c>
      <c r="AW77" s="77"/>
      <c r="AX77" s="79">
        <v>0</v>
      </c>
      <c r="AY77" s="79">
        <v>0</v>
      </c>
      <c r="AZ77" s="80"/>
      <c r="BA77" s="80" t="s">
        <v>91</v>
      </c>
      <c r="BB77" s="77"/>
      <c r="BC77" s="79">
        <v>0</v>
      </c>
      <c r="BD77" s="79">
        <v>0</v>
      </c>
      <c r="BE77" s="80"/>
      <c r="BF77" s="80" t="s">
        <v>91</v>
      </c>
      <c r="BG77" s="205"/>
      <c r="BH77" s="79">
        <v>0</v>
      </c>
      <c r="BI77" s="79">
        <v>0</v>
      </c>
      <c r="BJ77" s="80"/>
      <c r="BK77" s="80" t="s">
        <v>91</v>
      </c>
      <c r="BL77" s="163"/>
      <c r="BM77" s="79">
        <v>0</v>
      </c>
      <c r="BN77" s="79">
        <v>0</v>
      </c>
      <c r="BO77" s="80"/>
      <c r="BP77" s="80" t="s">
        <v>91</v>
      </c>
      <c r="BQ77" s="77"/>
      <c r="BR77" s="79">
        <v>0</v>
      </c>
      <c r="BS77" s="79">
        <v>0</v>
      </c>
      <c r="BT77" s="80"/>
      <c r="BU77" s="80" t="s">
        <v>91</v>
      </c>
      <c r="BV77" s="77"/>
      <c r="BW77" s="79">
        <v>0</v>
      </c>
      <c r="BX77" s="79">
        <v>0</v>
      </c>
      <c r="BY77" s="80"/>
      <c r="BZ77" s="80" t="s">
        <v>91</v>
      </c>
      <c r="CA77" s="77"/>
      <c r="CB77" s="79">
        <v>0</v>
      </c>
      <c r="CC77" s="79">
        <v>0</v>
      </c>
      <c r="CD77" s="80"/>
      <c r="CE77" s="80" t="s">
        <v>91</v>
      </c>
      <c r="CF77" s="77"/>
      <c r="CG77" s="79">
        <v>0</v>
      </c>
      <c r="CH77" s="79">
        <v>0</v>
      </c>
      <c r="CI77" s="80"/>
      <c r="CJ77" s="80" t="s">
        <v>91</v>
      </c>
      <c r="CK77" s="77"/>
      <c r="CL77" s="79">
        <v>0</v>
      </c>
      <c r="CM77" s="79">
        <v>0</v>
      </c>
      <c r="CN77" s="80"/>
      <c r="CO77" s="80" t="s">
        <v>91</v>
      </c>
      <c r="CP77" s="77"/>
      <c r="CQ77" s="79">
        <v>0</v>
      </c>
      <c r="CR77" s="79">
        <v>0</v>
      </c>
      <c r="CS77" s="80"/>
      <c r="CT77" s="80" t="s">
        <v>91</v>
      </c>
      <c r="CU77" s="77"/>
      <c r="CV77" s="79">
        <v>0</v>
      </c>
      <c r="CW77" s="79">
        <v>0</v>
      </c>
      <c r="CX77" s="80"/>
      <c r="CY77" s="80" t="s">
        <v>91</v>
      </c>
      <c r="CZ77" s="77"/>
      <c r="DA77" s="79">
        <v>0</v>
      </c>
      <c r="DB77" s="79">
        <v>0</v>
      </c>
      <c r="DC77" s="80"/>
      <c r="DD77" s="80" t="s">
        <v>91</v>
      </c>
      <c r="DE77" s="77"/>
      <c r="DF77" s="79">
        <v>0</v>
      </c>
      <c r="DG77" s="79">
        <v>0</v>
      </c>
      <c r="DH77" s="80"/>
      <c r="DI77" s="80" t="s">
        <v>91</v>
      </c>
      <c r="DJ77" s="77"/>
      <c r="DK77" s="79">
        <v>0</v>
      </c>
      <c r="DL77" s="79">
        <v>0</v>
      </c>
      <c r="DM77" s="80"/>
      <c r="DN77" s="80" t="s">
        <v>91</v>
      </c>
      <c r="DO77" s="77"/>
      <c r="DP77" s="79">
        <v>0</v>
      </c>
      <c r="DQ77" s="79">
        <v>0</v>
      </c>
      <c r="DR77" s="80"/>
      <c r="DS77" s="80" t="s">
        <v>91</v>
      </c>
      <c r="DT77" s="77"/>
      <c r="DU77" s="79">
        <v>0</v>
      </c>
      <c r="DV77" s="79">
        <v>0</v>
      </c>
      <c r="DW77" s="80"/>
      <c r="DX77" s="80" t="s">
        <v>91</v>
      </c>
      <c r="DY77" s="77"/>
      <c r="DZ77" s="79">
        <v>0</v>
      </c>
      <c r="EA77" s="79">
        <v>0</v>
      </c>
      <c r="EB77" s="80"/>
      <c r="EC77" s="80" t="s">
        <v>91</v>
      </c>
      <c r="ED77" s="77"/>
      <c r="EE77" s="79">
        <v>0</v>
      </c>
      <c r="EF77" s="75">
        <v>0</v>
      </c>
      <c r="EG77" s="80"/>
      <c r="EH77" s="80" t="s">
        <v>91</v>
      </c>
      <c r="EI77" s="78"/>
      <c r="EJ77" s="79">
        <v>0</v>
      </c>
      <c r="EK77" s="75">
        <v>0</v>
      </c>
      <c r="EL77" s="80"/>
      <c r="EM77" s="80" t="s">
        <v>91</v>
      </c>
      <c r="EN77" s="78"/>
      <c r="EO77" s="79">
        <v>0</v>
      </c>
      <c r="EP77" s="75">
        <v>0</v>
      </c>
      <c r="EQ77" s="80"/>
      <c r="ER77" s="80" t="s">
        <v>91</v>
      </c>
      <c r="ES77" s="77"/>
      <c r="ET77" s="79">
        <v>0</v>
      </c>
      <c r="EU77" s="75">
        <v>0</v>
      </c>
      <c r="EV77" s="80"/>
      <c r="EW77" s="328">
        <f t="shared" si="21"/>
        <v>107</v>
      </c>
      <c r="EX77" s="328">
        <f t="shared" si="22"/>
        <v>100</v>
      </c>
    </row>
    <row r="78" spans="1:154" ht="21">
      <c r="A78" s="226"/>
      <c r="B78" s="226"/>
      <c r="C78" s="80"/>
      <c r="D78" s="77"/>
      <c r="E78" s="74">
        <v>0</v>
      </c>
      <c r="F78" s="74">
        <v>0</v>
      </c>
      <c r="G78" s="80"/>
      <c r="H78" s="78" t="s">
        <v>96</v>
      </c>
      <c r="I78" s="108">
        <v>2527</v>
      </c>
      <c r="J78" s="74">
        <v>342.17</v>
      </c>
      <c r="K78" s="74">
        <v>100</v>
      </c>
      <c r="L78" s="80"/>
      <c r="M78" s="78" t="s">
        <v>96</v>
      </c>
      <c r="N78" s="162">
        <v>2528</v>
      </c>
      <c r="O78" s="74">
        <v>83</v>
      </c>
      <c r="P78" s="74">
        <v>50</v>
      </c>
      <c r="Q78" s="80"/>
      <c r="R78" s="78" t="s">
        <v>96</v>
      </c>
      <c r="S78" s="85">
        <v>2529</v>
      </c>
      <c r="T78" s="79">
        <v>126.11</v>
      </c>
      <c r="U78" s="79">
        <v>100</v>
      </c>
      <c r="V78" s="80"/>
      <c r="W78" s="78" t="s">
        <v>96</v>
      </c>
      <c r="X78" s="85"/>
      <c r="Y78" s="79">
        <v>0</v>
      </c>
      <c r="Z78" s="79">
        <v>0</v>
      </c>
      <c r="AA78" s="80"/>
      <c r="AB78" s="78" t="s">
        <v>96</v>
      </c>
      <c r="AC78" s="85"/>
      <c r="AD78" s="74">
        <v>0</v>
      </c>
      <c r="AE78" s="74">
        <v>0</v>
      </c>
      <c r="AF78" s="80"/>
      <c r="AG78" s="78" t="s">
        <v>96</v>
      </c>
      <c r="AH78" s="85"/>
      <c r="AI78" s="79">
        <v>0</v>
      </c>
      <c r="AJ78" s="79">
        <v>0</v>
      </c>
      <c r="AK78" s="80"/>
      <c r="AL78" s="78" t="s">
        <v>96</v>
      </c>
      <c r="AM78" s="85"/>
      <c r="AN78" s="79">
        <v>0</v>
      </c>
      <c r="AO78" s="79">
        <v>0</v>
      </c>
      <c r="AP78" s="80"/>
      <c r="AQ78" s="78" t="s">
        <v>96</v>
      </c>
      <c r="AR78" s="85"/>
      <c r="AS78" s="79">
        <v>0</v>
      </c>
      <c r="AT78" s="79">
        <v>0</v>
      </c>
      <c r="AU78" s="80"/>
      <c r="AV78" s="78" t="s">
        <v>96</v>
      </c>
      <c r="AW78" s="85"/>
      <c r="AX78" s="79">
        <v>0</v>
      </c>
      <c r="AY78" s="79">
        <v>0</v>
      </c>
      <c r="AZ78" s="80"/>
      <c r="BA78" s="78" t="s">
        <v>96</v>
      </c>
      <c r="BB78" s="85"/>
      <c r="BC78" s="79">
        <v>0</v>
      </c>
      <c r="BD78" s="79">
        <v>0</v>
      </c>
      <c r="BE78" s="80"/>
      <c r="BF78" s="78" t="s">
        <v>96</v>
      </c>
      <c r="BG78" s="205"/>
      <c r="BH78" s="79">
        <v>0</v>
      </c>
      <c r="BI78" s="79">
        <v>0</v>
      </c>
      <c r="BJ78" s="80"/>
      <c r="BK78" s="78" t="s">
        <v>96</v>
      </c>
      <c r="BL78" s="85"/>
      <c r="BM78" s="79">
        <v>0</v>
      </c>
      <c r="BN78" s="79">
        <v>0</v>
      </c>
      <c r="BO78" s="80"/>
      <c r="BP78" s="78" t="s">
        <v>96</v>
      </c>
      <c r="BQ78" s="85"/>
      <c r="BR78" s="79">
        <v>0</v>
      </c>
      <c r="BS78" s="79">
        <v>0</v>
      </c>
      <c r="BT78" s="80"/>
      <c r="BU78" s="78" t="s">
        <v>96</v>
      </c>
      <c r="BV78" s="85"/>
      <c r="BW78" s="79">
        <v>0</v>
      </c>
      <c r="BX78" s="79">
        <v>0</v>
      </c>
      <c r="BY78" s="80"/>
      <c r="BZ78" s="78" t="s">
        <v>96</v>
      </c>
      <c r="CA78" s="85"/>
      <c r="CB78" s="79">
        <v>0</v>
      </c>
      <c r="CC78" s="79">
        <v>0</v>
      </c>
      <c r="CD78" s="80"/>
      <c r="CE78" s="78" t="s">
        <v>96</v>
      </c>
      <c r="CF78" s="85"/>
      <c r="CG78" s="79">
        <v>0</v>
      </c>
      <c r="CH78" s="79">
        <v>0</v>
      </c>
      <c r="CI78" s="80"/>
      <c r="CJ78" s="78" t="s">
        <v>96</v>
      </c>
      <c r="CK78" s="85"/>
      <c r="CL78" s="79">
        <v>0</v>
      </c>
      <c r="CM78" s="79">
        <v>0</v>
      </c>
      <c r="CN78" s="80"/>
      <c r="CO78" s="78" t="s">
        <v>96</v>
      </c>
      <c r="CP78" s="85"/>
      <c r="CQ78" s="79">
        <v>0</v>
      </c>
      <c r="CR78" s="79">
        <v>0</v>
      </c>
      <c r="CS78" s="80"/>
      <c r="CT78" s="78" t="s">
        <v>96</v>
      </c>
      <c r="CU78" s="85"/>
      <c r="CV78" s="79">
        <v>0</v>
      </c>
      <c r="CW78" s="79">
        <v>0</v>
      </c>
      <c r="CX78" s="80"/>
      <c r="CY78" s="78" t="s">
        <v>96</v>
      </c>
      <c r="CZ78" s="85"/>
      <c r="DA78" s="79">
        <v>0</v>
      </c>
      <c r="DB78" s="79">
        <v>0</v>
      </c>
      <c r="DC78" s="80"/>
      <c r="DD78" s="78" t="s">
        <v>96</v>
      </c>
      <c r="DE78" s="85"/>
      <c r="DF78" s="79">
        <v>0</v>
      </c>
      <c r="DG78" s="79">
        <v>0</v>
      </c>
      <c r="DH78" s="80"/>
      <c r="DI78" s="78" t="s">
        <v>96</v>
      </c>
      <c r="DJ78" s="85"/>
      <c r="DK78" s="79">
        <v>0</v>
      </c>
      <c r="DL78" s="79">
        <v>0</v>
      </c>
      <c r="DM78" s="80"/>
      <c r="DN78" s="78" t="s">
        <v>96</v>
      </c>
      <c r="DO78" s="85"/>
      <c r="DP78" s="79">
        <v>0</v>
      </c>
      <c r="DQ78" s="79">
        <v>0</v>
      </c>
      <c r="DR78" s="80"/>
      <c r="DS78" s="78" t="s">
        <v>96</v>
      </c>
      <c r="DT78" s="85"/>
      <c r="DU78" s="79">
        <v>0</v>
      </c>
      <c r="DV78" s="79">
        <v>0</v>
      </c>
      <c r="DW78" s="80"/>
      <c r="DX78" s="78" t="s">
        <v>96</v>
      </c>
      <c r="DY78" s="85"/>
      <c r="DZ78" s="79">
        <v>0</v>
      </c>
      <c r="EA78" s="79">
        <v>0</v>
      </c>
      <c r="EB78" s="80"/>
      <c r="EC78" s="78" t="s">
        <v>96</v>
      </c>
      <c r="ED78" s="85"/>
      <c r="EE78" s="79">
        <v>0</v>
      </c>
      <c r="EF78" s="75">
        <v>0</v>
      </c>
      <c r="EG78" s="80"/>
      <c r="EH78" s="78" t="s">
        <v>96</v>
      </c>
      <c r="EI78" s="80"/>
      <c r="EJ78" s="79">
        <v>0</v>
      </c>
      <c r="EK78" s="75">
        <v>0</v>
      </c>
      <c r="EL78" s="80"/>
      <c r="EM78" s="78" t="s">
        <v>96</v>
      </c>
      <c r="EN78" s="80"/>
      <c r="EO78" s="79">
        <v>0</v>
      </c>
      <c r="EP78" s="75">
        <v>0</v>
      </c>
      <c r="EQ78" s="80"/>
      <c r="ER78" s="78" t="s">
        <v>96</v>
      </c>
      <c r="ES78" s="85"/>
      <c r="ET78" s="79">
        <v>0</v>
      </c>
      <c r="EU78" s="75">
        <v>0</v>
      </c>
      <c r="EV78" s="80"/>
      <c r="EW78" s="328">
        <f t="shared" si="21"/>
        <v>551.28</v>
      </c>
      <c r="EX78" s="328">
        <f t="shared" si="22"/>
        <v>250</v>
      </c>
    </row>
    <row r="79" spans="1:154" ht="21.75" thickBot="1">
      <c r="A79" s="261"/>
      <c r="B79" s="262" t="s">
        <v>43</v>
      </c>
      <c r="C79" s="84"/>
      <c r="D79" s="106"/>
      <c r="E79" s="81"/>
      <c r="F79" s="81"/>
      <c r="G79" s="84"/>
      <c r="H79" s="84"/>
      <c r="I79" s="199"/>
      <c r="J79" s="81">
        <f>SUM(J74:J78)</f>
        <v>449.17</v>
      </c>
      <c r="K79" s="81">
        <f>SUM(K74:K78)</f>
        <v>200</v>
      </c>
      <c r="L79" s="84"/>
      <c r="M79" s="84"/>
      <c r="N79" s="33"/>
      <c r="O79" s="81">
        <v>83</v>
      </c>
      <c r="P79" s="81">
        <v>50</v>
      </c>
      <c r="Q79" s="84"/>
      <c r="R79" s="84"/>
      <c r="S79" s="106"/>
      <c r="T79" s="81">
        <v>126.11</v>
      </c>
      <c r="U79" s="81">
        <v>100</v>
      </c>
      <c r="V79" s="84"/>
      <c r="W79" s="84"/>
      <c r="X79" s="106"/>
      <c r="Y79" s="81">
        <v>0</v>
      </c>
      <c r="Z79" s="81">
        <v>0</v>
      </c>
      <c r="AA79" s="84"/>
      <c r="AB79" s="84"/>
      <c r="AC79" s="106"/>
      <c r="AD79" s="81">
        <v>0</v>
      </c>
      <c r="AE79" s="81">
        <v>0</v>
      </c>
      <c r="AF79" s="84"/>
      <c r="AG79" s="84"/>
      <c r="AH79" s="106"/>
      <c r="AI79" s="81">
        <v>0</v>
      </c>
      <c r="AJ79" s="81">
        <v>0</v>
      </c>
      <c r="AK79" s="84"/>
      <c r="AL79" s="84"/>
      <c r="AM79" s="106"/>
      <c r="AN79" s="81">
        <v>0</v>
      </c>
      <c r="AO79" s="81">
        <v>0</v>
      </c>
      <c r="AP79" s="84"/>
      <c r="AQ79" s="84"/>
      <c r="AR79" s="106"/>
      <c r="AS79" s="81">
        <v>0</v>
      </c>
      <c r="AT79" s="81">
        <v>0</v>
      </c>
      <c r="AU79" s="84"/>
      <c r="AV79" s="84"/>
      <c r="AW79" s="106"/>
      <c r="AX79" s="81">
        <v>0</v>
      </c>
      <c r="AY79" s="81">
        <v>0</v>
      </c>
      <c r="AZ79" s="84"/>
      <c r="BA79" s="84"/>
      <c r="BB79" s="106"/>
      <c r="BC79" s="81">
        <v>0</v>
      </c>
      <c r="BD79" s="81">
        <v>0</v>
      </c>
      <c r="BE79" s="84"/>
      <c r="BF79" s="84"/>
      <c r="BG79" s="33"/>
      <c r="BH79" s="81">
        <v>122.61</v>
      </c>
      <c r="BI79" s="81">
        <v>100</v>
      </c>
      <c r="BJ79" s="84"/>
      <c r="BK79" s="84"/>
      <c r="BL79" s="106"/>
      <c r="BM79" s="81">
        <v>168.13</v>
      </c>
      <c r="BN79" s="81">
        <v>150</v>
      </c>
      <c r="BO79" s="84"/>
      <c r="BP79" s="84"/>
      <c r="BQ79" s="106"/>
      <c r="BR79" s="81">
        <v>204.25</v>
      </c>
      <c r="BS79" s="81">
        <v>200</v>
      </c>
      <c r="BT79" s="84"/>
      <c r="BU79" s="84"/>
      <c r="BV79" s="106"/>
      <c r="BW79" s="81">
        <v>107</v>
      </c>
      <c r="BX79" s="81">
        <v>100</v>
      </c>
      <c r="BY79" s="84"/>
      <c r="BZ79" s="84"/>
      <c r="CA79" s="106"/>
      <c r="CB79" s="81">
        <v>342.17</v>
      </c>
      <c r="CC79" s="81">
        <v>350</v>
      </c>
      <c r="CD79" s="84"/>
      <c r="CE79" s="84"/>
      <c r="CF79" s="106"/>
      <c r="CG79" s="81">
        <v>83</v>
      </c>
      <c r="CH79" s="81">
        <v>80</v>
      </c>
      <c r="CI79" s="84"/>
      <c r="CJ79" s="84"/>
      <c r="CK79" s="106"/>
      <c r="CL79" s="81">
        <v>126.11</v>
      </c>
      <c r="CM79" s="81">
        <v>120</v>
      </c>
      <c r="CN79" s="84"/>
      <c r="CO79" s="84"/>
      <c r="CP79" s="106"/>
      <c r="CQ79" s="81">
        <v>0</v>
      </c>
      <c r="CR79" s="81">
        <v>0</v>
      </c>
      <c r="CS79" s="84"/>
      <c r="CT79" s="84"/>
      <c r="CU79" s="106"/>
      <c r="CV79" s="81">
        <v>0</v>
      </c>
      <c r="CW79" s="81">
        <v>0</v>
      </c>
      <c r="CX79" s="84"/>
      <c r="CY79" s="84"/>
      <c r="CZ79" s="106"/>
      <c r="DA79" s="81">
        <v>0</v>
      </c>
      <c r="DB79" s="81">
        <v>0</v>
      </c>
      <c r="DC79" s="84"/>
      <c r="DD79" s="84"/>
      <c r="DE79" s="106"/>
      <c r="DF79" s="81">
        <v>122.61</v>
      </c>
      <c r="DG79" s="81">
        <v>180</v>
      </c>
      <c r="DH79" s="84"/>
      <c r="DI79" s="84"/>
      <c r="DJ79" s="106"/>
      <c r="DK79" s="81">
        <v>168.13</v>
      </c>
      <c r="DL79" s="81">
        <v>250</v>
      </c>
      <c r="DM79" s="84"/>
      <c r="DN79" s="84"/>
      <c r="DO79" s="106"/>
      <c r="DP79" s="81">
        <v>204.25</v>
      </c>
      <c r="DQ79" s="81">
        <v>300</v>
      </c>
      <c r="DR79" s="84"/>
      <c r="DS79" s="84"/>
      <c r="DT79" s="106"/>
      <c r="DU79" s="81">
        <v>107</v>
      </c>
      <c r="DV79" s="81">
        <v>150</v>
      </c>
      <c r="DW79" s="84"/>
      <c r="DX79" s="84"/>
      <c r="DY79" s="106"/>
      <c r="DZ79" s="81">
        <v>342.17</v>
      </c>
      <c r="EA79" s="81">
        <v>500</v>
      </c>
      <c r="EB79" s="84"/>
      <c r="EC79" s="84"/>
      <c r="ED79" s="106"/>
      <c r="EE79" s="81">
        <v>83</v>
      </c>
      <c r="EF79" s="81">
        <v>100</v>
      </c>
      <c r="EG79" s="84"/>
      <c r="EH79" s="84"/>
      <c r="EI79" s="84"/>
      <c r="EJ79" s="81">
        <v>126.11</v>
      </c>
      <c r="EK79" s="81">
        <v>200</v>
      </c>
      <c r="EL79" s="84"/>
      <c r="EM79" s="84"/>
      <c r="EN79" s="84"/>
      <c r="EO79" s="81"/>
      <c r="EP79" s="81"/>
      <c r="EQ79" s="84"/>
      <c r="ER79" s="84"/>
      <c r="ES79" s="106"/>
      <c r="ET79" s="81"/>
      <c r="EU79" s="81"/>
      <c r="EV79" s="84"/>
      <c r="EW79" s="328">
        <f t="shared" si="21"/>
        <v>2964.82</v>
      </c>
      <c r="EX79" s="328">
        <f t="shared" si="22"/>
        <v>3130</v>
      </c>
    </row>
    <row r="80" spans="1:154">
      <c r="EW80" s="329"/>
      <c r="EX80" s="330"/>
    </row>
  </sheetData>
  <mergeCells count="36">
    <mergeCell ref="CO3:CS3"/>
    <mergeCell ref="CT3:CX3"/>
    <mergeCell ref="CY3:DC3"/>
    <mergeCell ref="DD3:DH3"/>
    <mergeCell ref="DI3:DM3"/>
    <mergeCell ref="EW3:EY3"/>
    <mergeCell ref="EM3:EQ3"/>
    <mergeCell ref="ER3:EV3"/>
    <mergeCell ref="DN3:DR3"/>
    <mergeCell ref="DS3:DW3"/>
    <mergeCell ref="DX3:EB3"/>
    <mergeCell ref="EC3:EG3"/>
    <mergeCell ref="EH3:EL3"/>
    <mergeCell ref="A1:U1"/>
    <mergeCell ref="BP3:BT3"/>
    <mergeCell ref="AV3:AZ3"/>
    <mergeCell ref="BA3:BE3"/>
    <mergeCell ref="BF3:BJ3"/>
    <mergeCell ref="BK3:BO3"/>
    <mergeCell ref="A2:U2"/>
    <mergeCell ref="EW14:EX14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BU3:BY3"/>
    <mergeCell ref="BZ3:CD3"/>
    <mergeCell ref="CE3:CI3"/>
    <mergeCell ref="CJ3:CN3"/>
    <mergeCell ref="AQ3:AU3"/>
  </mergeCells>
  <printOptions horizontalCentered="1"/>
  <pageMargins left="0" right="0" top="0.74803149606299213" bottom="0.15748031496062992" header="0.31496062992125984" footer="0.31496062992125984"/>
  <pageSetup paperSize="9" scale="45" orientation="portrait" horizontalDpi="4294967293" verticalDpi="0" r:id="rId1"/>
  <colBreaks count="7" manualBreakCount="7">
    <brk id="22" max="78" man="1"/>
    <brk id="42" max="78" man="1"/>
    <brk id="62" max="78" man="1"/>
    <brk id="82" max="78" man="1"/>
    <brk id="102" max="78" man="1"/>
    <brk id="121" max="78" man="1"/>
    <brk id="141" max="7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70C0"/>
  </sheetPr>
  <dimension ref="A1:FB17"/>
  <sheetViews>
    <sheetView workbookViewId="0">
      <selection activeCell="G1" sqref="G1:ER1048576"/>
    </sheetView>
  </sheetViews>
  <sheetFormatPr defaultRowHeight="14.25"/>
  <cols>
    <col min="1" max="1" width="8.125" customWidth="1"/>
    <col min="2" max="2" width="17.625" bestFit="1" customWidth="1"/>
    <col min="3" max="3" width="8.75" bestFit="1" customWidth="1"/>
    <col min="4" max="4" width="9.875" bestFit="1" customWidth="1"/>
    <col min="5" max="5" width="9.625" bestFit="1" customWidth="1"/>
    <col min="6" max="6" width="15" bestFit="1" customWidth="1"/>
    <col min="7" max="7" width="10.75" bestFit="1" customWidth="1"/>
    <col min="8" max="8" width="8.75" customWidth="1"/>
    <col min="9" max="9" width="9.875" customWidth="1"/>
    <col min="10" max="10" width="9.625" customWidth="1"/>
    <col min="11" max="11" width="15" customWidth="1"/>
    <col min="12" max="12" width="10.75" customWidth="1"/>
    <col min="13" max="13" width="8.75" customWidth="1"/>
    <col min="14" max="14" width="9.875" customWidth="1"/>
    <col min="15" max="15" width="9.625" customWidth="1"/>
    <col min="16" max="16" width="15" customWidth="1"/>
    <col min="17" max="17" width="10.75" customWidth="1"/>
    <col min="18" max="18" width="8.75" customWidth="1"/>
    <col min="19" max="19" width="9.875" customWidth="1"/>
    <col min="20" max="20" width="9.625" customWidth="1"/>
    <col min="21" max="21" width="15" customWidth="1"/>
    <col min="22" max="22" width="10.75" customWidth="1"/>
    <col min="23" max="23" width="8.75" customWidth="1"/>
    <col min="24" max="24" width="9.875" customWidth="1"/>
    <col min="25" max="25" width="9.625" customWidth="1"/>
    <col min="26" max="26" width="15" customWidth="1"/>
    <col min="27" max="27" width="10.75" customWidth="1"/>
    <col min="28" max="28" width="8.75" customWidth="1"/>
    <col min="29" max="29" width="9.875" customWidth="1"/>
    <col min="30" max="30" width="9.625" customWidth="1"/>
    <col min="31" max="31" width="15" customWidth="1"/>
    <col min="32" max="32" width="10.75" customWidth="1"/>
    <col min="33" max="33" width="8.75" customWidth="1"/>
    <col min="34" max="34" width="9.875" customWidth="1"/>
    <col min="35" max="35" width="9.625" customWidth="1"/>
    <col min="36" max="36" width="15" customWidth="1"/>
    <col min="37" max="37" width="10.75" customWidth="1"/>
    <col min="38" max="38" width="8.75" customWidth="1"/>
    <col min="39" max="39" width="9.875" customWidth="1"/>
    <col min="40" max="40" width="9.625" customWidth="1"/>
    <col min="41" max="41" width="15" customWidth="1"/>
    <col min="42" max="42" width="10.75" customWidth="1"/>
    <col min="43" max="43" width="8.75" customWidth="1"/>
    <col min="44" max="44" width="9.875" customWidth="1"/>
    <col min="45" max="45" width="9.625" customWidth="1"/>
    <col min="46" max="46" width="15" customWidth="1"/>
    <col min="47" max="47" width="10.75" customWidth="1"/>
    <col min="48" max="48" width="8.75" customWidth="1"/>
    <col min="49" max="49" width="9.875" customWidth="1"/>
    <col min="50" max="50" width="9.625" customWidth="1"/>
    <col min="51" max="51" width="15" customWidth="1"/>
    <col min="52" max="52" width="10.75" customWidth="1"/>
    <col min="53" max="53" width="8.75" customWidth="1"/>
    <col min="54" max="54" width="9.875" customWidth="1"/>
    <col min="55" max="55" width="9.625" customWidth="1"/>
    <col min="56" max="56" width="15" customWidth="1"/>
    <col min="57" max="57" width="10.75" customWidth="1"/>
    <col min="58" max="58" width="8.75" customWidth="1"/>
    <col min="59" max="59" width="9.875" customWidth="1"/>
    <col min="60" max="60" width="9.625" customWidth="1"/>
    <col min="61" max="61" width="15" customWidth="1"/>
    <col min="62" max="62" width="10.75" customWidth="1"/>
    <col min="63" max="63" width="8.75" customWidth="1"/>
    <col min="64" max="64" width="9.875" customWidth="1"/>
    <col min="65" max="65" width="9.625" customWidth="1"/>
    <col min="66" max="66" width="15" customWidth="1"/>
    <col min="67" max="67" width="10.75" customWidth="1"/>
    <col min="68" max="68" width="8.75" customWidth="1"/>
    <col min="69" max="69" width="9.875" customWidth="1"/>
    <col min="70" max="70" width="9.625" customWidth="1"/>
    <col min="71" max="71" width="15" customWidth="1"/>
    <col min="72" max="72" width="10.75" customWidth="1"/>
    <col min="73" max="73" width="8.75" customWidth="1"/>
    <col min="74" max="74" width="9.875" customWidth="1"/>
    <col min="75" max="75" width="9.625" customWidth="1"/>
    <col min="76" max="76" width="15" customWidth="1"/>
    <col min="77" max="77" width="10.75" customWidth="1"/>
    <col min="78" max="78" width="8.75" customWidth="1"/>
    <col min="79" max="79" width="9.875" customWidth="1"/>
    <col min="80" max="80" width="9.625" customWidth="1"/>
    <col min="81" max="81" width="15" customWidth="1"/>
    <col min="82" max="82" width="10.75" customWidth="1"/>
    <col min="83" max="83" width="8.75" customWidth="1"/>
    <col min="84" max="84" width="9.875" customWidth="1"/>
    <col min="85" max="85" width="9.625" customWidth="1"/>
    <col min="86" max="86" width="15" customWidth="1"/>
    <col min="87" max="87" width="10.75" customWidth="1"/>
    <col min="88" max="88" width="8.75" customWidth="1"/>
    <col min="89" max="89" width="9.875" customWidth="1"/>
    <col min="90" max="90" width="9.625" customWidth="1"/>
    <col min="91" max="91" width="15" customWidth="1"/>
    <col min="92" max="92" width="10.75" customWidth="1"/>
    <col min="93" max="93" width="8.75" customWidth="1"/>
    <col min="94" max="94" width="9.875" customWidth="1"/>
    <col min="95" max="95" width="9.625" customWidth="1"/>
    <col min="96" max="96" width="15" customWidth="1"/>
    <col min="97" max="97" width="10.75" customWidth="1"/>
    <col min="98" max="98" width="8.75" customWidth="1"/>
    <col min="99" max="99" width="9.875" customWidth="1"/>
    <col min="100" max="100" width="9.625" customWidth="1"/>
    <col min="101" max="101" width="15" customWidth="1"/>
    <col min="102" max="102" width="10.75" customWidth="1"/>
    <col min="103" max="103" width="8.75" customWidth="1"/>
    <col min="104" max="104" width="9.875" customWidth="1"/>
    <col min="105" max="105" width="9.625" customWidth="1"/>
    <col min="106" max="106" width="15" customWidth="1"/>
    <col min="107" max="107" width="10.75" customWidth="1"/>
    <col min="108" max="108" width="8.75" customWidth="1"/>
    <col min="109" max="109" width="9.875" customWidth="1"/>
    <col min="110" max="110" width="9.625" customWidth="1"/>
    <col min="111" max="111" width="15" customWidth="1"/>
    <col min="112" max="112" width="10.75" customWidth="1"/>
    <col min="113" max="113" width="8.75" customWidth="1"/>
    <col min="114" max="114" width="9.875" customWidth="1"/>
    <col min="115" max="115" width="9.625" customWidth="1"/>
    <col min="116" max="116" width="15" customWidth="1"/>
    <col min="117" max="117" width="10.75" customWidth="1"/>
    <col min="118" max="118" width="8.75" customWidth="1"/>
    <col min="119" max="119" width="9.875" customWidth="1"/>
    <col min="120" max="120" width="9.625" customWidth="1"/>
    <col min="121" max="121" width="15" customWidth="1"/>
    <col min="122" max="122" width="10.75" customWidth="1"/>
    <col min="123" max="123" width="8.75" customWidth="1"/>
    <col min="124" max="124" width="9.875" customWidth="1"/>
    <col min="125" max="125" width="9.625" customWidth="1"/>
    <col min="126" max="126" width="15" customWidth="1"/>
    <col min="127" max="127" width="10.75" customWidth="1"/>
    <col min="128" max="128" width="8.75" customWidth="1"/>
    <col min="129" max="129" width="9.875" customWidth="1"/>
    <col min="130" max="130" width="9.625" customWidth="1"/>
    <col min="131" max="131" width="15" customWidth="1"/>
    <col min="132" max="132" width="10.75" customWidth="1"/>
    <col min="133" max="133" width="8.75" customWidth="1"/>
    <col min="134" max="134" width="9.875" customWidth="1"/>
    <col min="135" max="135" width="9.625" customWidth="1"/>
    <col min="136" max="136" width="15" customWidth="1"/>
    <col min="137" max="137" width="10.75" customWidth="1"/>
    <col min="138" max="138" width="8.75" customWidth="1"/>
    <col min="139" max="139" width="9.875" customWidth="1"/>
    <col min="140" max="140" width="9.625" customWidth="1"/>
    <col min="141" max="141" width="15" customWidth="1"/>
    <col min="142" max="142" width="10.75" customWidth="1"/>
    <col min="143" max="143" width="8.75" customWidth="1"/>
    <col min="144" max="144" width="9.875" customWidth="1"/>
    <col min="145" max="145" width="9.625" customWidth="1"/>
    <col min="146" max="146" width="15" customWidth="1"/>
    <col min="147" max="147" width="10.75" customWidth="1"/>
    <col min="148" max="148" width="8.75" bestFit="1" customWidth="1"/>
    <col min="149" max="149" width="9.875" bestFit="1" customWidth="1"/>
    <col min="150" max="150" width="9.625" bestFit="1" customWidth="1"/>
    <col min="151" max="151" width="15" bestFit="1" customWidth="1"/>
    <col min="152" max="152" width="10.75" bestFit="1" customWidth="1"/>
    <col min="153" max="153" width="8.75" bestFit="1" customWidth="1"/>
    <col min="154" max="154" width="9.875" bestFit="1" customWidth="1"/>
    <col min="155" max="155" width="9.625" bestFit="1" customWidth="1"/>
    <col min="156" max="156" width="15" bestFit="1" customWidth="1"/>
    <col min="157" max="157" width="10.75" bestFit="1" customWidth="1"/>
  </cols>
  <sheetData>
    <row r="1" spans="1:158" s="172" customFormat="1" ht="21">
      <c r="A1" s="172" t="s">
        <v>705</v>
      </c>
    </row>
    <row r="3" spans="1:158" ht="21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0"/>
      <c r="FB3" s="429"/>
    </row>
    <row r="4" spans="1:158" ht="21">
      <c r="A4" s="469"/>
      <c r="B4" s="469"/>
      <c r="C4" s="73" t="s">
        <v>694</v>
      </c>
      <c r="D4" s="428" t="s">
        <v>695</v>
      </c>
      <c r="E4" s="164" t="s">
        <v>696</v>
      </c>
      <c r="F4" s="428" t="s">
        <v>697</v>
      </c>
      <c r="G4" s="72" t="s">
        <v>698</v>
      </c>
      <c r="H4" s="73" t="s">
        <v>694</v>
      </c>
      <c r="I4" s="428" t="s">
        <v>695</v>
      </c>
      <c r="J4" s="164" t="s">
        <v>696</v>
      </c>
      <c r="K4" s="428" t="s">
        <v>697</v>
      </c>
      <c r="L4" s="72" t="s">
        <v>698</v>
      </c>
      <c r="M4" s="73" t="s">
        <v>694</v>
      </c>
      <c r="N4" s="428" t="s">
        <v>695</v>
      </c>
      <c r="O4" s="164" t="s">
        <v>696</v>
      </c>
      <c r="P4" s="428" t="s">
        <v>697</v>
      </c>
      <c r="Q4" s="72" t="s">
        <v>698</v>
      </c>
      <c r="R4" s="73" t="s">
        <v>694</v>
      </c>
      <c r="S4" s="428" t="s">
        <v>695</v>
      </c>
      <c r="T4" s="164" t="s">
        <v>696</v>
      </c>
      <c r="U4" s="428" t="s">
        <v>697</v>
      </c>
      <c r="V4" s="72" t="s">
        <v>698</v>
      </c>
      <c r="W4" s="73" t="s">
        <v>694</v>
      </c>
      <c r="X4" s="428" t="s">
        <v>695</v>
      </c>
      <c r="Y4" s="164" t="s">
        <v>696</v>
      </c>
      <c r="Z4" s="428" t="s">
        <v>697</v>
      </c>
      <c r="AA4" s="72" t="s">
        <v>698</v>
      </c>
      <c r="AB4" s="73" t="s">
        <v>694</v>
      </c>
      <c r="AC4" s="428" t="s">
        <v>695</v>
      </c>
      <c r="AD4" s="164" t="s">
        <v>696</v>
      </c>
      <c r="AE4" s="428" t="s">
        <v>697</v>
      </c>
      <c r="AF4" s="72" t="s">
        <v>698</v>
      </c>
      <c r="AG4" s="73" t="s">
        <v>694</v>
      </c>
      <c r="AH4" s="428" t="s">
        <v>695</v>
      </c>
      <c r="AI4" s="164" t="s">
        <v>696</v>
      </c>
      <c r="AJ4" s="428" t="s">
        <v>697</v>
      </c>
      <c r="AK4" s="72" t="s">
        <v>698</v>
      </c>
      <c r="AL4" s="73" t="s">
        <v>694</v>
      </c>
      <c r="AM4" s="428" t="s">
        <v>695</v>
      </c>
      <c r="AN4" s="164" t="s">
        <v>696</v>
      </c>
      <c r="AO4" s="428" t="s">
        <v>697</v>
      </c>
      <c r="AP4" s="72" t="s">
        <v>698</v>
      </c>
      <c r="AQ4" s="73" t="s">
        <v>694</v>
      </c>
      <c r="AR4" s="428" t="s">
        <v>695</v>
      </c>
      <c r="AS4" s="164" t="s">
        <v>696</v>
      </c>
      <c r="AT4" s="428" t="s">
        <v>697</v>
      </c>
      <c r="AU4" s="72" t="s">
        <v>698</v>
      </c>
      <c r="AV4" s="73" t="s">
        <v>694</v>
      </c>
      <c r="AW4" s="428" t="s">
        <v>695</v>
      </c>
      <c r="AX4" s="164" t="s">
        <v>696</v>
      </c>
      <c r="AY4" s="428" t="s">
        <v>697</v>
      </c>
      <c r="AZ4" s="72" t="s">
        <v>698</v>
      </c>
      <c r="BA4" s="73" t="s">
        <v>694</v>
      </c>
      <c r="BB4" s="428" t="s">
        <v>695</v>
      </c>
      <c r="BC4" s="164" t="s">
        <v>696</v>
      </c>
      <c r="BD4" s="428" t="s">
        <v>697</v>
      </c>
      <c r="BE4" s="72" t="s">
        <v>698</v>
      </c>
      <c r="BF4" s="73" t="s">
        <v>694</v>
      </c>
      <c r="BG4" s="428" t="s">
        <v>695</v>
      </c>
      <c r="BH4" s="164" t="s">
        <v>696</v>
      </c>
      <c r="BI4" s="428" t="s">
        <v>697</v>
      </c>
      <c r="BJ4" s="72" t="s">
        <v>698</v>
      </c>
      <c r="BK4" s="73" t="s">
        <v>694</v>
      </c>
      <c r="BL4" s="428" t="s">
        <v>695</v>
      </c>
      <c r="BM4" s="164" t="s">
        <v>696</v>
      </c>
      <c r="BN4" s="428" t="s">
        <v>697</v>
      </c>
      <c r="BO4" s="72" t="s">
        <v>698</v>
      </c>
      <c r="BP4" s="73" t="s">
        <v>694</v>
      </c>
      <c r="BQ4" s="428" t="s">
        <v>695</v>
      </c>
      <c r="BR4" s="164" t="s">
        <v>696</v>
      </c>
      <c r="BS4" s="428" t="s">
        <v>697</v>
      </c>
      <c r="BT4" s="72" t="s">
        <v>698</v>
      </c>
      <c r="BU4" s="73" t="s">
        <v>694</v>
      </c>
      <c r="BV4" s="428" t="s">
        <v>695</v>
      </c>
      <c r="BW4" s="164" t="s">
        <v>696</v>
      </c>
      <c r="BX4" s="428" t="s">
        <v>697</v>
      </c>
      <c r="BY4" s="72" t="s">
        <v>698</v>
      </c>
      <c r="BZ4" s="73" t="s">
        <v>694</v>
      </c>
      <c r="CA4" s="428" t="s">
        <v>695</v>
      </c>
      <c r="CB4" s="164" t="s">
        <v>696</v>
      </c>
      <c r="CC4" s="428" t="s">
        <v>697</v>
      </c>
      <c r="CD4" s="72" t="s">
        <v>698</v>
      </c>
      <c r="CE4" s="73" t="s">
        <v>694</v>
      </c>
      <c r="CF4" s="428" t="s">
        <v>695</v>
      </c>
      <c r="CG4" s="164" t="s">
        <v>696</v>
      </c>
      <c r="CH4" s="428" t="s">
        <v>697</v>
      </c>
      <c r="CI4" s="72" t="s">
        <v>698</v>
      </c>
      <c r="CJ4" s="73" t="s">
        <v>694</v>
      </c>
      <c r="CK4" s="428" t="s">
        <v>695</v>
      </c>
      <c r="CL4" s="164" t="s">
        <v>696</v>
      </c>
      <c r="CM4" s="428" t="s">
        <v>697</v>
      </c>
      <c r="CN4" s="72" t="s">
        <v>698</v>
      </c>
      <c r="CO4" s="73" t="s">
        <v>694</v>
      </c>
      <c r="CP4" s="428" t="s">
        <v>695</v>
      </c>
      <c r="CQ4" s="164" t="s">
        <v>696</v>
      </c>
      <c r="CR4" s="428" t="s">
        <v>697</v>
      </c>
      <c r="CS4" s="72" t="s">
        <v>698</v>
      </c>
      <c r="CT4" s="73" t="s">
        <v>694</v>
      </c>
      <c r="CU4" s="428" t="s">
        <v>695</v>
      </c>
      <c r="CV4" s="164" t="s">
        <v>696</v>
      </c>
      <c r="CW4" s="428" t="s">
        <v>697</v>
      </c>
      <c r="CX4" s="72" t="s">
        <v>698</v>
      </c>
      <c r="CY4" s="73" t="s">
        <v>694</v>
      </c>
      <c r="CZ4" s="428" t="s">
        <v>695</v>
      </c>
      <c r="DA4" s="164" t="s">
        <v>696</v>
      </c>
      <c r="DB4" s="428" t="s">
        <v>697</v>
      </c>
      <c r="DC4" s="72" t="s">
        <v>698</v>
      </c>
      <c r="DD4" s="73" t="s">
        <v>694</v>
      </c>
      <c r="DE4" s="428" t="s">
        <v>695</v>
      </c>
      <c r="DF4" s="164" t="s">
        <v>696</v>
      </c>
      <c r="DG4" s="428" t="s">
        <v>697</v>
      </c>
      <c r="DH4" s="72" t="s">
        <v>698</v>
      </c>
      <c r="DI4" s="73" t="s">
        <v>694</v>
      </c>
      <c r="DJ4" s="428" t="s">
        <v>695</v>
      </c>
      <c r="DK4" s="164" t="s">
        <v>696</v>
      </c>
      <c r="DL4" s="428" t="s">
        <v>697</v>
      </c>
      <c r="DM4" s="72" t="s">
        <v>698</v>
      </c>
      <c r="DN4" s="73" t="s">
        <v>694</v>
      </c>
      <c r="DO4" s="428" t="s">
        <v>695</v>
      </c>
      <c r="DP4" s="164" t="s">
        <v>696</v>
      </c>
      <c r="DQ4" s="428" t="s">
        <v>697</v>
      </c>
      <c r="DR4" s="72" t="s">
        <v>698</v>
      </c>
      <c r="DS4" s="73" t="s">
        <v>694</v>
      </c>
      <c r="DT4" s="428" t="s">
        <v>695</v>
      </c>
      <c r="DU4" s="164" t="s">
        <v>696</v>
      </c>
      <c r="DV4" s="428" t="s">
        <v>697</v>
      </c>
      <c r="DW4" s="72" t="s">
        <v>698</v>
      </c>
      <c r="DX4" s="73" t="s">
        <v>694</v>
      </c>
      <c r="DY4" s="428" t="s">
        <v>695</v>
      </c>
      <c r="DZ4" s="164" t="s">
        <v>696</v>
      </c>
      <c r="EA4" s="428" t="s">
        <v>697</v>
      </c>
      <c r="EB4" s="72" t="s">
        <v>698</v>
      </c>
      <c r="EC4" s="73" t="s">
        <v>694</v>
      </c>
      <c r="ED4" s="428" t="s">
        <v>695</v>
      </c>
      <c r="EE4" s="164" t="s">
        <v>696</v>
      </c>
      <c r="EF4" s="428" t="s">
        <v>697</v>
      </c>
      <c r="EG4" s="72" t="s">
        <v>698</v>
      </c>
      <c r="EH4" s="73" t="s">
        <v>694</v>
      </c>
      <c r="EI4" s="428" t="s">
        <v>695</v>
      </c>
      <c r="EJ4" s="164" t="s">
        <v>696</v>
      </c>
      <c r="EK4" s="428" t="s">
        <v>697</v>
      </c>
      <c r="EL4" s="72" t="s">
        <v>698</v>
      </c>
      <c r="EM4" s="73" t="s">
        <v>694</v>
      </c>
      <c r="EN4" s="428" t="s">
        <v>695</v>
      </c>
      <c r="EO4" s="164" t="s">
        <v>696</v>
      </c>
      <c r="EP4" s="428" t="s">
        <v>697</v>
      </c>
      <c r="EQ4" s="72" t="s">
        <v>698</v>
      </c>
      <c r="ER4" s="73" t="s">
        <v>694</v>
      </c>
      <c r="ES4" s="428" t="s">
        <v>695</v>
      </c>
      <c r="ET4" s="164" t="s">
        <v>696</v>
      </c>
      <c r="EU4" s="428" t="s">
        <v>697</v>
      </c>
      <c r="EV4" s="72" t="s">
        <v>698</v>
      </c>
      <c r="EW4" s="73" t="s">
        <v>694</v>
      </c>
      <c r="EX4" s="428" t="s">
        <v>695</v>
      </c>
      <c r="EY4" s="164" t="s">
        <v>696</v>
      </c>
      <c r="EZ4" s="428" t="s">
        <v>697</v>
      </c>
      <c r="FA4" s="72" t="s">
        <v>698</v>
      </c>
    </row>
    <row r="5" spans="1:158" ht="21">
      <c r="A5" s="166" t="s">
        <v>718</v>
      </c>
      <c r="B5" s="132"/>
      <c r="C5" s="155"/>
      <c r="D5" s="215"/>
      <c r="E5" s="192"/>
      <c r="F5" s="192"/>
      <c r="G5" s="155"/>
      <c r="H5" s="155"/>
      <c r="I5" s="215"/>
      <c r="J5" s="192"/>
      <c r="K5" s="192"/>
      <c r="L5" s="155"/>
      <c r="M5" s="155"/>
      <c r="N5" s="215"/>
      <c r="O5" s="192"/>
      <c r="P5" s="192"/>
      <c r="Q5" s="155"/>
      <c r="R5" s="155"/>
      <c r="S5" s="215"/>
      <c r="T5" s="192"/>
      <c r="U5" s="192"/>
      <c r="V5" s="155"/>
      <c r="W5" s="155"/>
      <c r="X5" s="215"/>
      <c r="Y5" s="192"/>
      <c r="Z5" s="192"/>
      <c r="AA5" s="155"/>
      <c r="AB5" s="155"/>
      <c r="AC5" s="215"/>
      <c r="AD5" s="192"/>
      <c r="AE5" s="192"/>
      <c r="AF5" s="155"/>
      <c r="AG5" s="155"/>
      <c r="AH5" s="215"/>
      <c r="AI5" s="192"/>
      <c r="AJ5" s="192"/>
      <c r="AK5" s="155"/>
      <c r="AL5" s="155"/>
      <c r="AM5" s="215"/>
      <c r="AN5" s="192"/>
      <c r="AO5" s="192"/>
      <c r="AP5" s="155"/>
      <c r="AQ5" s="155"/>
      <c r="AR5" s="215"/>
      <c r="AS5" s="192"/>
      <c r="AT5" s="192"/>
      <c r="AU5" s="155"/>
      <c r="AV5" s="155"/>
      <c r="AW5" s="215"/>
      <c r="AX5" s="192"/>
      <c r="AY5" s="192"/>
      <c r="AZ5" s="155"/>
      <c r="BA5" s="155"/>
      <c r="BB5" s="215"/>
      <c r="BC5" s="192"/>
      <c r="BD5" s="192"/>
      <c r="BE5" s="155"/>
      <c r="BF5" s="155"/>
      <c r="BG5" s="215"/>
      <c r="BH5" s="192"/>
      <c r="BI5" s="192"/>
      <c r="BJ5" s="155"/>
      <c r="BK5" s="155"/>
      <c r="BL5" s="215"/>
      <c r="BM5" s="192"/>
      <c r="BN5" s="192"/>
      <c r="BO5" s="155"/>
      <c r="BP5" s="155"/>
      <c r="BQ5" s="215"/>
      <c r="BR5" s="192"/>
      <c r="BS5" s="192"/>
      <c r="BT5" s="155"/>
      <c r="BU5" s="155"/>
      <c r="BV5" s="215"/>
      <c r="BW5" s="192"/>
      <c r="BX5" s="192"/>
      <c r="BY5" s="155"/>
      <c r="BZ5" s="155"/>
      <c r="CA5" s="215"/>
      <c r="CB5" s="192"/>
      <c r="CC5" s="192"/>
      <c r="CD5" s="155"/>
      <c r="CE5" s="155"/>
      <c r="CF5" s="215"/>
      <c r="CG5" s="192"/>
      <c r="CH5" s="192"/>
      <c r="CI5" s="155"/>
      <c r="CJ5" s="155"/>
      <c r="CK5" s="215"/>
      <c r="CL5" s="192"/>
      <c r="CM5" s="192"/>
      <c r="CN5" s="155"/>
      <c r="CO5" s="155"/>
      <c r="CP5" s="215"/>
      <c r="CQ5" s="192"/>
      <c r="CR5" s="192"/>
      <c r="CS5" s="155"/>
      <c r="CT5" s="155"/>
      <c r="CU5" s="215"/>
      <c r="CV5" s="192"/>
      <c r="CW5" s="192"/>
      <c r="CX5" s="155"/>
      <c r="CY5" s="155"/>
      <c r="CZ5" s="215"/>
      <c r="DA5" s="192"/>
      <c r="DB5" s="192"/>
      <c r="DC5" s="155"/>
      <c r="DD5" s="155"/>
      <c r="DE5" s="215"/>
      <c r="DF5" s="192"/>
      <c r="DG5" s="192"/>
      <c r="DH5" s="155"/>
      <c r="DI5" s="155"/>
      <c r="DJ5" s="215"/>
      <c r="DK5" s="192"/>
      <c r="DL5" s="192"/>
      <c r="DM5" s="155"/>
      <c r="DN5" s="155"/>
      <c r="DO5" s="215"/>
      <c r="DP5" s="192"/>
      <c r="DQ5" s="192"/>
      <c r="DR5" s="155"/>
      <c r="DS5" s="155"/>
      <c r="DT5" s="215"/>
      <c r="DU5" s="192"/>
      <c r="DV5" s="192"/>
      <c r="DW5" s="155"/>
      <c r="DX5" s="155"/>
      <c r="DY5" s="215"/>
      <c r="DZ5" s="192"/>
      <c r="EA5" s="192"/>
      <c r="EB5" s="155"/>
      <c r="EC5" s="155"/>
      <c r="ED5" s="215"/>
      <c r="EE5" s="192"/>
      <c r="EF5" s="192"/>
      <c r="EG5" s="155"/>
      <c r="EH5" s="155"/>
      <c r="EI5" s="215"/>
      <c r="EJ5" s="192"/>
      <c r="EK5" s="192"/>
      <c r="EL5" s="155"/>
      <c r="EM5" s="155"/>
      <c r="EN5" s="215"/>
      <c r="EO5" s="192"/>
      <c r="EP5" s="192"/>
      <c r="EQ5" s="155"/>
      <c r="ER5" s="155"/>
      <c r="ES5" s="215"/>
      <c r="ET5" s="192"/>
      <c r="EU5" s="192"/>
      <c r="EV5" s="155"/>
      <c r="EW5" s="155"/>
      <c r="EX5" s="215"/>
      <c r="EY5" s="192"/>
      <c r="EZ5" s="192"/>
      <c r="FA5" s="155"/>
    </row>
    <row r="6" spans="1:158" ht="21">
      <c r="A6" s="132"/>
      <c r="B6" s="132" t="s">
        <v>701</v>
      </c>
      <c r="C6" s="134" t="s">
        <v>699</v>
      </c>
      <c r="D6" s="141"/>
      <c r="E6" s="191"/>
      <c r="F6" s="191"/>
      <c r="G6" s="134"/>
      <c r="H6" s="134" t="s">
        <v>699</v>
      </c>
      <c r="I6" s="141"/>
      <c r="J6" s="191"/>
      <c r="K6" s="191"/>
      <c r="L6" s="134"/>
      <c r="M6" s="134" t="s">
        <v>699</v>
      </c>
      <c r="N6" s="141"/>
      <c r="O6" s="191"/>
      <c r="P6" s="191"/>
      <c r="Q6" s="134"/>
      <c r="R6" s="134" t="s">
        <v>699</v>
      </c>
      <c r="S6" s="141"/>
      <c r="T6" s="191"/>
      <c r="U6" s="191"/>
      <c r="V6" s="134"/>
      <c r="W6" s="134" t="s">
        <v>699</v>
      </c>
      <c r="X6" s="141"/>
      <c r="Y6" s="191"/>
      <c r="Z6" s="191"/>
      <c r="AA6" s="134"/>
      <c r="AB6" s="134" t="s">
        <v>699</v>
      </c>
      <c r="AC6" s="141"/>
      <c r="AD6" s="191"/>
      <c r="AE6" s="191"/>
      <c r="AF6" s="134"/>
      <c r="AG6" s="134" t="s">
        <v>699</v>
      </c>
      <c r="AH6" s="141"/>
      <c r="AI6" s="191"/>
      <c r="AJ6" s="191"/>
      <c r="AK6" s="134"/>
      <c r="AL6" s="134" t="s">
        <v>699</v>
      </c>
      <c r="AM6" s="141"/>
      <c r="AN6" s="191"/>
      <c r="AO6" s="191"/>
      <c r="AP6" s="134"/>
      <c r="AQ6" s="134" t="s">
        <v>699</v>
      </c>
      <c r="AR6" s="141"/>
      <c r="AS6" s="191"/>
      <c r="AT6" s="191"/>
      <c r="AU6" s="134"/>
      <c r="AV6" s="134" t="s">
        <v>699</v>
      </c>
      <c r="AW6" s="141"/>
      <c r="AX6" s="191"/>
      <c r="AY6" s="191"/>
      <c r="AZ6" s="134"/>
      <c r="BA6" s="134" t="s">
        <v>699</v>
      </c>
      <c r="BB6" s="141"/>
      <c r="BC6" s="191"/>
      <c r="BD6" s="191"/>
      <c r="BE6" s="134"/>
      <c r="BF6" s="134" t="s">
        <v>699</v>
      </c>
      <c r="BG6" s="141"/>
      <c r="BH6" s="191"/>
      <c r="BI6" s="191"/>
      <c r="BJ6" s="134"/>
      <c r="BK6" s="134" t="s">
        <v>699</v>
      </c>
      <c r="BL6" s="141"/>
      <c r="BM6" s="191"/>
      <c r="BN6" s="191"/>
      <c r="BO6" s="134"/>
      <c r="BP6" s="134" t="s">
        <v>699</v>
      </c>
      <c r="BQ6" s="141"/>
      <c r="BR6" s="191"/>
      <c r="BS6" s="191"/>
      <c r="BT6" s="134"/>
      <c r="BU6" s="134" t="s">
        <v>699</v>
      </c>
      <c r="BV6" s="141"/>
      <c r="BW6" s="191"/>
      <c r="BX6" s="191"/>
      <c r="BY6" s="134"/>
      <c r="BZ6" s="134" t="s">
        <v>699</v>
      </c>
      <c r="CA6" s="141"/>
      <c r="CB6" s="191"/>
      <c r="CC6" s="191"/>
      <c r="CD6" s="134"/>
      <c r="CE6" s="134" t="s">
        <v>699</v>
      </c>
      <c r="CF6" s="141"/>
      <c r="CG6" s="191"/>
      <c r="CH6" s="191"/>
      <c r="CI6" s="134"/>
      <c r="CJ6" s="134" t="s">
        <v>699</v>
      </c>
      <c r="CK6" s="141"/>
      <c r="CL6" s="191"/>
      <c r="CM6" s="191"/>
      <c r="CN6" s="134"/>
      <c r="CO6" s="134" t="s">
        <v>699</v>
      </c>
      <c r="CP6" s="141"/>
      <c r="CQ6" s="191"/>
      <c r="CR6" s="191"/>
      <c r="CS6" s="134"/>
      <c r="CT6" s="134" t="s">
        <v>699</v>
      </c>
      <c r="CU6" s="141"/>
      <c r="CV6" s="191"/>
      <c r="CW6" s="191"/>
      <c r="CX6" s="134"/>
      <c r="CY6" s="134" t="s">
        <v>699</v>
      </c>
      <c r="CZ6" s="141"/>
      <c r="DA6" s="191"/>
      <c r="DB6" s="191"/>
      <c r="DC6" s="134"/>
      <c r="DD6" s="134" t="s">
        <v>699</v>
      </c>
      <c r="DE6" s="141"/>
      <c r="DF6" s="191"/>
      <c r="DG6" s="191"/>
      <c r="DH6" s="134"/>
      <c r="DI6" s="134" t="s">
        <v>699</v>
      </c>
      <c r="DJ6" s="141"/>
      <c r="DK6" s="191"/>
      <c r="DL6" s="191"/>
      <c r="DM6" s="134"/>
      <c r="DN6" s="134" t="s">
        <v>699</v>
      </c>
      <c r="DO6" s="141"/>
      <c r="DP6" s="191"/>
      <c r="DQ6" s="191"/>
      <c r="DR6" s="134"/>
      <c r="DS6" s="134" t="s">
        <v>699</v>
      </c>
      <c r="DT6" s="141"/>
      <c r="DU6" s="191"/>
      <c r="DV6" s="191"/>
      <c r="DW6" s="134"/>
      <c r="DX6" s="134" t="s">
        <v>699</v>
      </c>
      <c r="DY6" s="141"/>
      <c r="DZ6" s="191"/>
      <c r="EA6" s="191"/>
      <c r="EB6" s="134"/>
      <c r="EC6" s="134" t="s">
        <v>699</v>
      </c>
      <c r="ED6" s="141"/>
      <c r="EE6" s="191"/>
      <c r="EF6" s="191"/>
      <c r="EG6" s="134"/>
      <c r="EH6" s="134" t="s">
        <v>699</v>
      </c>
      <c r="EI6" s="141"/>
      <c r="EJ6" s="191"/>
      <c r="EK6" s="191"/>
      <c r="EL6" s="134"/>
      <c r="EM6" s="134" t="s">
        <v>699</v>
      </c>
      <c r="EN6" s="141"/>
      <c r="EO6" s="191"/>
      <c r="EP6" s="191"/>
      <c r="EQ6" s="134"/>
      <c r="ER6" s="134" t="s">
        <v>699</v>
      </c>
      <c r="ES6" s="141"/>
      <c r="ET6" s="191"/>
      <c r="EU6" s="191"/>
      <c r="EV6" s="134"/>
      <c r="EW6" s="134" t="s">
        <v>699</v>
      </c>
      <c r="EX6" s="141"/>
      <c r="EY6" s="191"/>
      <c r="EZ6" s="191"/>
      <c r="FA6" s="134"/>
    </row>
    <row r="7" spans="1:158" ht="21">
      <c r="A7" s="141"/>
      <c r="B7" s="132"/>
      <c r="C7" s="132" t="s">
        <v>702</v>
      </c>
      <c r="D7" s="141"/>
      <c r="E7" s="191"/>
      <c r="F7" s="191"/>
      <c r="G7" s="134"/>
      <c r="H7" s="132" t="s">
        <v>702</v>
      </c>
      <c r="I7" s="141"/>
      <c r="J7" s="191"/>
      <c r="K7" s="191"/>
      <c r="L7" s="134"/>
      <c r="M7" s="132" t="s">
        <v>702</v>
      </c>
      <c r="N7" s="141"/>
      <c r="O7" s="191"/>
      <c r="P7" s="191"/>
      <c r="Q7" s="134"/>
      <c r="R7" s="132" t="s">
        <v>702</v>
      </c>
      <c r="S7" s="141"/>
      <c r="T7" s="191"/>
      <c r="U7" s="191"/>
      <c r="V7" s="134"/>
      <c r="W7" s="132" t="s">
        <v>702</v>
      </c>
      <c r="X7" s="141"/>
      <c r="Y7" s="191"/>
      <c r="Z7" s="191"/>
      <c r="AA7" s="134"/>
      <c r="AB7" s="132" t="s">
        <v>702</v>
      </c>
      <c r="AC7" s="141"/>
      <c r="AD7" s="191"/>
      <c r="AE7" s="191"/>
      <c r="AF7" s="134"/>
      <c r="AG7" s="132" t="s">
        <v>702</v>
      </c>
      <c r="AH7" s="141"/>
      <c r="AI7" s="191"/>
      <c r="AJ7" s="191"/>
      <c r="AK7" s="134"/>
      <c r="AL7" s="132" t="s">
        <v>702</v>
      </c>
      <c r="AM7" s="141"/>
      <c r="AN7" s="191"/>
      <c r="AO7" s="191"/>
      <c r="AP7" s="134"/>
      <c r="AQ7" s="132" t="s">
        <v>702</v>
      </c>
      <c r="AR7" s="141"/>
      <c r="AS7" s="191"/>
      <c r="AT7" s="191"/>
      <c r="AU7" s="134"/>
      <c r="AV7" s="132" t="s">
        <v>702</v>
      </c>
      <c r="AW7" s="141"/>
      <c r="AX7" s="191"/>
      <c r="AY7" s="191"/>
      <c r="AZ7" s="134"/>
      <c r="BA7" s="132" t="s">
        <v>702</v>
      </c>
      <c r="BB7" s="141"/>
      <c r="BC7" s="191"/>
      <c r="BD7" s="191"/>
      <c r="BE7" s="134"/>
      <c r="BF7" s="132" t="s">
        <v>702</v>
      </c>
      <c r="BG7" s="141"/>
      <c r="BH7" s="191"/>
      <c r="BI7" s="191"/>
      <c r="BJ7" s="134"/>
      <c r="BK7" s="132" t="s">
        <v>702</v>
      </c>
      <c r="BL7" s="141"/>
      <c r="BM7" s="191"/>
      <c r="BN7" s="191"/>
      <c r="BO7" s="134"/>
      <c r="BP7" s="132" t="s">
        <v>702</v>
      </c>
      <c r="BQ7" s="141"/>
      <c r="BR7" s="191"/>
      <c r="BS7" s="191"/>
      <c r="BT7" s="134"/>
      <c r="BU7" s="132" t="s">
        <v>702</v>
      </c>
      <c r="BV7" s="141"/>
      <c r="BW7" s="191"/>
      <c r="BX7" s="191"/>
      <c r="BY7" s="134"/>
      <c r="BZ7" s="132" t="s">
        <v>702</v>
      </c>
      <c r="CA7" s="141"/>
      <c r="CB7" s="191"/>
      <c r="CC7" s="191"/>
      <c r="CD7" s="134"/>
      <c r="CE7" s="132" t="s">
        <v>702</v>
      </c>
      <c r="CF7" s="141"/>
      <c r="CG7" s="191"/>
      <c r="CH7" s="191"/>
      <c r="CI7" s="134"/>
      <c r="CJ7" s="132" t="s">
        <v>702</v>
      </c>
      <c r="CK7" s="141"/>
      <c r="CL7" s="191"/>
      <c r="CM7" s="191"/>
      <c r="CN7" s="134"/>
      <c r="CO7" s="132" t="s">
        <v>702</v>
      </c>
      <c r="CP7" s="141"/>
      <c r="CQ7" s="191"/>
      <c r="CR7" s="191"/>
      <c r="CS7" s="134"/>
      <c r="CT7" s="132" t="s">
        <v>702</v>
      </c>
      <c r="CU7" s="141"/>
      <c r="CV7" s="191"/>
      <c r="CW7" s="191"/>
      <c r="CX7" s="134"/>
      <c r="CY7" s="132" t="s">
        <v>702</v>
      </c>
      <c r="CZ7" s="141"/>
      <c r="DA7" s="191"/>
      <c r="DB7" s="191"/>
      <c r="DC7" s="134"/>
      <c r="DD7" s="132" t="s">
        <v>702</v>
      </c>
      <c r="DE7" s="141"/>
      <c r="DF7" s="191"/>
      <c r="DG7" s="191"/>
      <c r="DH7" s="134"/>
      <c r="DI7" s="132" t="s">
        <v>702</v>
      </c>
      <c r="DJ7" s="141"/>
      <c r="DK7" s="191"/>
      <c r="DL7" s="191"/>
      <c r="DM7" s="134"/>
      <c r="DN7" s="132" t="s">
        <v>702</v>
      </c>
      <c r="DO7" s="141"/>
      <c r="DP7" s="191"/>
      <c r="DQ7" s="191"/>
      <c r="DR7" s="134"/>
      <c r="DS7" s="132" t="s">
        <v>702</v>
      </c>
      <c r="DT7" s="141"/>
      <c r="DU7" s="191"/>
      <c r="DV7" s="191"/>
      <c r="DW7" s="134"/>
      <c r="DX7" s="132" t="s">
        <v>702</v>
      </c>
      <c r="DY7" s="141"/>
      <c r="DZ7" s="191"/>
      <c r="EA7" s="191"/>
      <c r="EB7" s="134"/>
      <c r="EC7" s="132" t="s">
        <v>702</v>
      </c>
      <c r="ED7" s="141"/>
      <c r="EE7" s="191"/>
      <c r="EF7" s="191"/>
      <c r="EG7" s="134"/>
      <c r="EH7" s="132" t="s">
        <v>702</v>
      </c>
      <c r="EI7" s="141"/>
      <c r="EJ7" s="191"/>
      <c r="EK7" s="191"/>
      <c r="EL7" s="134"/>
      <c r="EM7" s="132" t="s">
        <v>702</v>
      </c>
      <c r="EN7" s="141"/>
      <c r="EO7" s="191"/>
      <c r="EP7" s="191"/>
      <c r="EQ7" s="134"/>
      <c r="ER7" s="132" t="s">
        <v>702</v>
      </c>
      <c r="ES7" s="141"/>
      <c r="ET7" s="191"/>
      <c r="EU7" s="191"/>
      <c r="EV7" s="134"/>
      <c r="EW7" s="132" t="s">
        <v>702</v>
      </c>
      <c r="EX7" s="141"/>
      <c r="EY7" s="191"/>
      <c r="EZ7" s="191"/>
      <c r="FA7" s="134"/>
    </row>
    <row r="8" spans="1:158" ht="21">
      <c r="A8" s="215"/>
      <c r="B8" s="440" t="s">
        <v>729</v>
      </c>
      <c r="C8" s="143"/>
      <c r="D8" s="215"/>
      <c r="E8" s="192"/>
      <c r="F8" s="192"/>
      <c r="G8" s="155"/>
      <c r="H8" s="143"/>
      <c r="I8" s="215"/>
      <c r="J8" s="192"/>
      <c r="K8" s="192"/>
      <c r="L8" s="155"/>
      <c r="M8" s="143"/>
      <c r="N8" s="215"/>
      <c r="O8" s="192"/>
      <c r="P8" s="192"/>
      <c r="Q8" s="155"/>
      <c r="R8" s="143"/>
      <c r="S8" s="215"/>
      <c r="T8" s="192"/>
      <c r="U8" s="192"/>
      <c r="V8" s="155"/>
      <c r="W8" s="143"/>
      <c r="X8" s="215"/>
      <c r="Y8" s="192"/>
      <c r="Z8" s="192"/>
      <c r="AA8" s="155"/>
      <c r="AB8" s="143"/>
      <c r="AC8" s="215"/>
      <c r="AD8" s="192"/>
      <c r="AE8" s="192"/>
      <c r="AF8" s="155"/>
      <c r="AG8" s="143"/>
      <c r="AH8" s="215"/>
      <c r="AI8" s="192"/>
      <c r="AJ8" s="192"/>
      <c r="AK8" s="155"/>
      <c r="AL8" s="143"/>
      <c r="AM8" s="215"/>
      <c r="AN8" s="192"/>
      <c r="AO8" s="192"/>
      <c r="AP8" s="155"/>
      <c r="AQ8" s="143"/>
      <c r="AR8" s="215"/>
      <c r="AS8" s="192"/>
      <c r="AT8" s="192"/>
      <c r="AU8" s="155"/>
      <c r="AV8" s="143"/>
      <c r="AW8" s="215"/>
      <c r="AX8" s="192"/>
      <c r="AY8" s="192"/>
      <c r="AZ8" s="155"/>
      <c r="BA8" s="143"/>
      <c r="BB8" s="215"/>
      <c r="BC8" s="192"/>
      <c r="BD8" s="192"/>
      <c r="BE8" s="155"/>
      <c r="BF8" s="143"/>
      <c r="BG8" s="215"/>
      <c r="BH8" s="192"/>
      <c r="BI8" s="192"/>
      <c r="BJ8" s="155"/>
      <c r="BK8" s="143"/>
      <c r="BL8" s="215"/>
      <c r="BM8" s="192"/>
      <c r="BN8" s="192"/>
      <c r="BO8" s="155"/>
      <c r="BP8" s="143"/>
      <c r="BQ8" s="215"/>
      <c r="BR8" s="192"/>
      <c r="BS8" s="192"/>
      <c r="BT8" s="155"/>
      <c r="BU8" s="143"/>
      <c r="BV8" s="215"/>
      <c r="BW8" s="192"/>
      <c r="BX8" s="192"/>
      <c r="BY8" s="155"/>
      <c r="BZ8" s="143"/>
      <c r="CA8" s="215"/>
      <c r="CB8" s="192"/>
      <c r="CC8" s="192"/>
      <c r="CD8" s="155"/>
      <c r="CE8" s="143"/>
      <c r="CF8" s="215"/>
      <c r="CG8" s="192"/>
      <c r="CH8" s="192"/>
      <c r="CI8" s="155"/>
      <c r="CJ8" s="143"/>
      <c r="CK8" s="215"/>
      <c r="CL8" s="192"/>
      <c r="CM8" s="192"/>
      <c r="CN8" s="155"/>
      <c r="CO8" s="143"/>
      <c r="CP8" s="215"/>
      <c r="CQ8" s="192"/>
      <c r="CR8" s="192"/>
      <c r="CS8" s="155"/>
      <c r="CT8" s="143"/>
      <c r="CU8" s="215"/>
      <c r="CV8" s="192"/>
      <c r="CW8" s="192"/>
      <c r="CX8" s="155"/>
      <c r="CY8" s="143"/>
      <c r="CZ8" s="215"/>
      <c r="DA8" s="192"/>
      <c r="DB8" s="192"/>
      <c r="DC8" s="155"/>
      <c r="DD8" s="143"/>
      <c r="DE8" s="215"/>
      <c r="DF8" s="192"/>
      <c r="DG8" s="192"/>
      <c r="DH8" s="155"/>
      <c r="DI8" s="143"/>
      <c r="DJ8" s="215"/>
      <c r="DK8" s="192"/>
      <c r="DL8" s="192"/>
      <c r="DM8" s="155"/>
      <c r="DN8" s="143"/>
      <c r="DO8" s="215"/>
      <c r="DP8" s="192"/>
      <c r="DQ8" s="192"/>
      <c r="DR8" s="155"/>
      <c r="DS8" s="143"/>
      <c r="DT8" s="215"/>
      <c r="DU8" s="192"/>
      <c r="DV8" s="192"/>
      <c r="DW8" s="155"/>
      <c r="DX8" s="143"/>
      <c r="DY8" s="215"/>
      <c r="DZ8" s="192"/>
      <c r="EA8" s="192"/>
      <c r="EB8" s="155"/>
      <c r="EC8" s="143"/>
      <c r="ED8" s="215"/>
      <c r="EE8" s="192"/>
      <c r="EF8" s="192"/>
      <c r="EG8" s="155"/>
      <c r="EH8" s="143"/>
      <c r="EI8" s="215"/>
      <c r="EJ8" s="192"/>
      <c r="EK8" s="192"/>
      <c r="EL8" s="155"/>
      <c r="EM8" s="143"/>
      <c r="EN8" s="215"/>
      <c r="EO8" s="192"/>
      <c r="EP8" s="192"/>
      <c r="EQ8" s="155"/>
      <c r="ER8" s="143"/>
      <c r="ES8" s="215"/>
      <c r="ET8" s="192"/>
      <c r="EU8" s="192"/>
      <c r="EV8" s="155"/>
      <c r="EW8" s="143"/>
      <c r="EX8" s="215"/>
      <c r="EY8" s="192"/>
      <c r="EZ8" s="192"/>
      <c r="FA8" s="155"/>
    </row>
    <row r="9" spans="1:158" ht="21.75" thickBot="1">
      <c r="A9" s="167"/>
      <c r="B9" s="157" t="s">
        <v>730</v>
      </c>
      <c r="C9" s="168"/>
      <c r="D9" s="157"/>
      <c r="E9" s="157"/>
      <c r="F9" s="157"/>
      <c r="G9" s="157"/>
      <c r="H9" s="168"/>
      <c r="I9" s="157"/>
      <c r="J9" s="157"/>
      <c r="K9" s="157"/>
      <c r="L9" s="157"/>
      <c r="M9" s="168"/>
      <c r="N9" s="157"/>
      <c r="O9" s="157"/>
      <c r="P9" s="157"/>
      <c r="Q9" s="157"/>
      <c r="R9" s="168"/>
      <c r="S9" s="157"/>
      <c r="T9" s="157"/>
      <c r="U9" s="157"/>
      <c r="V9" s="157"/>
      <c r="W9" s="168"/>
      <c r="X9" s="157"/>
      <c r="Y9" s="157"/>
      <c r="Z9" s="157"/>
      <c r="AA9" s="157"/>
      <c r="AB9" s="168"/>
      <c r="AC9" s="157"/>
      <c r="AD9" s="157"/>
      <c r="AE9" s="157"/>
      <c r="AF9" s="157"/>
      <c r="AG9" s="168"/>
      <c r="AH9" s="157"/>
      <c r="AI9" s="157"/>
      <c r="AJ9" s="157"/>
      <c r="AK9" s="157"/>
      <c r="AL9" s="168"/>
      <c r="AM9" s="157"/>
      <c r="AN9" s="157"/>
      <c r="AO9" s="157"/>
      <c r="AP9" s="157"/>
      <c r="AQ9" s="168"/>
      <c r="AR9" s="157"/>
      <c r="AS9" s="157"/>
      <c r="AT9" s="157"/>
      <c r="AU9" s="157"/>
      <c r="AV9" s="168"/>
      <c r="AW9" s="157"/>
      <c r="AX9" s="157"/>
      <c r="AY9" s="157"/>
      <c r="AZ9" s="157"/>
      <c r="BA9" s="168"/>
      <c r="BB9" s="157"/>
      <c r="BC9" s="157"/>
      <c r="BD9" s="157"/>
      <c r="BE9" s="157"/>
      <c r="BF9" s="168"/>
      <c r="BG9" s="157"/>
      <c r="BH9" s="157"/>
      <c r="BI9" s="157"/>
      <c r="BJ9" s="157"/>
      <c r="BK9" s="168"/>
      <c r="BL9" s="157"/>
      <c r="BM9" s="157"/>
      <c r="BN9" s="157"/>
      <c r="BO9" s="157"/>
      <c r="BP9" s="168"/>
      <c r="BQ9" s="157"/>
      <c r="BR9" s="157"/>
      <c r="BS9" s="157"/>
      <c r="BT9" s="157"/>
      <c r="BU9" s="168"/>
      <c r="BV9" s="157"/>
      <c r="BW9" s="157"/>
      <c r="BX9" s="157"/>
      <c r="BY9" s="157"/>
      <c r="BZ9" s="168"/>
      <c r="CA9" s="157"/>
      <c r="CB9" s="157"/>
      <c r="CC9" s="157"/>
      <c r="CD9" s="157"/>
      <c r="CE9" s="168"/>
      <c r="CF9" s="157"/>
      <c r="CG9" s="157"/>
      <c r="CH9" s="157"/>
      <c r="CI9" s="157"/>
      <c r="CJ9" s="168"/>
      <c r="CK9" s="157"/>
      <c r="CL9" s="157"/>
      <c r="CM9" s="157"/>
      <c r="CN9" s="157"/>
      <c r="CO9" s="168"/>
      <c r="CP9" s="157"/>
      <c r="CQ9" s="157"/>
      <c r="CR9" s="157"/>
      <c r="CS9" s="157"/>
      <c r="CT9" s="168"/>
      <c r="CU9" s="157"/>
      <c r="CV9" s="157"/>
      <c r="CW9" s="157"/>
      <c r="CX9" s="157"/>
      <c r="CY9" s="168"/>
      <c r="CZ9" s="157"/>
      <c r="DA9" s="157"/>
      <c r="DB9" s="157"/>
      <c r="DC9" s="157"/>
      <c r="DD9" s="168"/>
      <c r="DE9" s="157"/>
      <c r="DF9" s="157"/>
      <c r="DG9" s="157"/>
      <c r="DH9" s="157"/>
      <c r="DI9" s="168"/>
      <c r="DJ9" s="157"/>
      <c r="DK9" s="157"/>
      <c r="DL9" s="157"/>
      <c r="DM9" s="157"/>
      <c r="DN9" s="168"/>
      <c r="DO9" s="157"/>
      <c r="DP9" s="157"/>
      <c r="DQ9" s="157"/>
      <c r="DR9" s="157"/>
      <c r="DS9" s="168"/>
      <c r="DT9" s="157"/>
      <c r="DU9" s="157"/>
      <c r="DV9" s="157"/>
      <c r="DW9" s="157"/>
      <c r="DX9" s="168"/>
      <c r="DY9" s="157"/>
      <c r="DZ9" s="157"/>
      <c r="EA9" s="157"/>
      <c r="EB9" s="157"/>
      <c r="EC9" s="168"/>
      <c r="ED9" s="157"/>
      <c r="EE9" s="157"/>
      <c r="EF9" s="157"/>
      <c r="EG9" s="157"/>
      <c r="EH9" s="168"/>
      <c r="EI9" s="157"/>
      <c r="EJ9" s="157"/>
      <c r="EK9" s="157"/>
      <c r="EL9" s="157"/>
      <c r="EM9" s="168"/>
      <c r="EN9" s="157"/>
      <c r="EO9" s="157"/>
      <c r="EP9" s="157"/>
      <c r="EQ9" s="157"/>
      <c r="ER9" s="168"/>
      <c r="ES9" s="157"/>
      <c r="ET9" s="157"/>
      <c r="EU9" s="157"/>
      <c r="EV9" s="157"/>
      <c r="EW9" s="168"/>
      <c r="EX9" s="157"/>
      <c r="EY9" s="157"/>
      <c r="EZ9" s="157"/>
      <c r="FA9" s="157"/>
    </row>
    <row r="10" spans="1:158" ht="21">
      <c r="A10" s="259">
        <v>1</v>
      </c>
      <c r="B10" s="277" t="s">
        <v>709</v>
      </c>
      <c r="C10" s="134" t="s">
        <v>699</v>
      </c>
      <c r="D10" s="162"/>
      <c r="E10" s="74"/>
      <c r="F10" s="74"/>
      <c r="G10" s="80"/>
      <c r="H10" s="134" t="s">
        <v>699</v>
      </c>
      <c r="I10" s="162"/>
      <c r="J10" s="74"/>
      <c r="K10" s="74"/>
      <c r="L10" s="80"/>
      <c r="M10" s="134" t="s">
        <v>699</v>
      </c>
      <c r="N10" s="162"/>
      <c r="O10" s="74"/>
      <c r="P10" s="74"/>
      <c r="Q10" s="80"/>
      <c r="R10" s="134" t="s">
        <v>699</v>
      </c>
      <c r="S10" s="162"/>
      <c r="T10" s="74"/>
      <c r="U10" s="74"/>
      <c r="V10" s="80"/>
      <c r="W10" s="134" t="s">
        <v>699</v>
      </c>
      <c r="X10" s="162"/>
      <c r="Y10" s="74"/>
      <c r="Z10" s="74"/>
      <c r="AA10" s="80"/>
      <c r="AB10" s="134" t="s">
        <v>699</v>
      </c>
      <c r="AC10" s="162"/>
      <c r="AD10" s="74"/>
      <c r="AE10" s="74"/>
      <c r="AF10" s="80"/>
      <c r="AG10" s="134" t="s">
        <v>699</v>
      </c>
      <c r="AH10" s="162"/>
      <c r="AI10" s="74"/>
      <c r="AJ10" s="74"/>
      <c r="AK10" s="80"/>
      <c r="AL10" s="134" t="s">
        <v>699</v>
      </c>
      <c r="AM10" s="162"/>
      <c r="AN10" s="74"/>
      <c r="AO10" s="74"/>
      <c r="AP10" s="80"/>
      <c r="AQ10" s="134" t="s">
        <v>699</v>
      </c>
      <c r="AR10" s="162"/>
      <c r="AS10" s="74"/>
      <c r="AT10" s="74"/>
      <c r="AU10" s="80"/>
      <c r="AV10" s="134" t="s">
        <v>699</v>
      </c>
      <c r="AW10" s="162"/>
      <c r="AX10" s="74"/>
      <c r="AY10" s="74"/>
      <c r="AZ10" s="80"/>
      <c r="BA10" s="134" t="s">
        <v>699</v>
      </c>
      <c r="BB10" s="162"/>
      <c r="BC10" s="74"/>
      <c r="BD10" s="74"/>
      <c r="BE10" s="80"/>
      <c r="BF10" s="134" t="s">
        <v>699</v>
      </c>
      <c r="BG10" s="162"/>
      <c r="BH10" s="74"/>
      <c r="BI10" s="74"/>
      <c r="BJ10" s="80"/>
      <c r="BK10" s="134" t="s">
        <v>699</v>
      </c>
      <c r="BL10" s="162"/>
      <c r="BM10" s="74"/>
      <c r="BN10" s="74"/>
      <c r="BO10" s="80"/>
      <c r="BP10" s="134" t="s">
        <v>699</v>
      </c>
      <c r="BQ10" s="162"/>
      <c r="BR10" s="74"/>
      <c r="BS10" s="74"/>
      <c r="BT10" s="80"/>
      <c r="BU10" s="134" t="s">
        <v>699</v>
      </c>
      <c r="BV10" s="162"/>
      <c r="BW10" s="74"/>
      <c r="BX10" s="74"/>
      <c r="BY10" s="80"/>
      <c r="BZ10" s="134" t="s">
        <v>699</v>
      </c>
      <c r="CA10" s="162"/>
      <c r="CB10" s="74"/>
      <c r="CC10" s="74"/>
      <c r="CD10" s="80"/>
      <c r="CE10" s="134" t="s">
        <v>699</v>
      </c>
      <c r="CF10" s="162"/>
      <c r="CG10" s="74"/>
      <c r="CH10" s="74"/>
      <c r="CI10" s="80"/>
      <c r="CJ10" s="134" t="s">
        <v>699</v>
      </c>
      <c r="CK10" s="162"/>
      <c r="CL10" s="74"/>
      <c r="CM10" s="74"/>
      <c r="CN10" s="80"/>
      <c r="CO10" s="134" t="s">
        <v>699</v>
      </c>
      <c r="CP10" s="162"/>
      <c r="CQ10" s="74"/>
      <c r="CR10" s="74"/>
      <c r="CS10" s="80"/>
      <c r="CT10" s="134" t="s">
        <v>699</v>
      </c>
      <c r="CU10" s="162"/>
      <c r="CV10" s="74"/>
      <c r="CW10" s="74"/>
      <c r="CX10" s="80"/>
      <c r="CY10" s="134" t="s">
        <v>699</v>
      </c>
      <c r="CZ10" s="162"/>
      <c r="DA10" s="74"/>
      <c r="DB10" s="74"/>
      <c r="DC10" s="80"/>
      <c r="DD10" s="134" t="s">
        <v>699</v>
      </c>
      <c r="DE10" s="162"/>
      <c r="DF10" s="74"/>
      <c r="DG10" s="74"/>
      <c r="DH10" s="80"/>
      <c r="DI10" s="134" t="s">
        <v>699</v>
      </c>
      <c r="DJ10" s="162"/>
      <c r="DK10" s="74"/>
      <c r="DL10" s="74"/>
      <c r="DM10" s="80"/>
      <c r="DN10" s="134" t="s">
        <v>699</v>
      </c>
      <c r="DO10" s="162"/>
      <c r="DP10" s="74"/>
      <c r="DQ10" s="74"/>
      <c r="DR10" s="80"/>
      <c r="DS10" s="134" t="s">
        <v>699</v>
      </c>
      <c r="DT10" s="162"/>
      <c r="DU10" s="74"/>
      <c r="DV10" s="74"/>
      <c r="DW10" s="80"/>
      <c r="DX10" s="134" t="s">
        <v>699</v>
      </c>
      <c r="DY10" s="162"/>
      <c r="DZ10" s="74"/>
      <c r="EA10" s="74"/>
      <c r="EB10" s="80"/>
      <c r="EC10" s="134" t="s">
        <v>699</v>
      </c>
      <c r="ED10" s="162"/>
      <c r="EE10" s="74"/>
      <c r="EF10" s="74"/>
      <c r="EG10" s="80"/>
      <c r="EH10" s="134" t="s">
        <v>699</v>
      </c>
      <c r="EI10" s="162"/>
      <c r="EJ10" s="74"/>
      <c r="EK10" s="74"/>
      <c r="EL10" s="80"/>
      <c r="EM10" s="134" t="s">
        <v>699</v>
      </c>
      <c r="EN10" s="162"/>
      <c r="EO10" s="74"/>
      <c r="EP10" s="74"/>
      <c r="EQ10" s="80"/>
      <c r="ER10" s="134" t="s">
        <v>699</v>
      </c>
      <c r="ES10" s="162"/>
      <c r="ET10" s="74"/>
      <c r="EU10" s="74"/>
      <c r="EV10" s="80"/>
      <c r="EW10" s="134" t="s">
        <v>699</v>
      </c>
      <c r="EX10" s="162"/>
      <c r="EY10" s="74"/>
      <c r="EZ10" s="74"/>
      <c r="FA10" s="80"/>
    </row>
    <row r="11" spans="1:158" ht="21">
      <c r="A11" s="226"/>
      <c r="B11" s="226"/>
      <c r="C11" s="132" t="s">
        <v>702</v>
      </c>
      <c r="D11" s="77"/>
      <c r="E11" s="74"/>
      <c r="F11" s="74"/>
      <c r="G11" s="80"/>
      <c r="H11" s="132" t="s">
        <v>702</v>
      </c>
      <c r="I11" s="77"/>
      <c r="J11" s="74"/>
      <c r="K11" s="74"/>
      <c r="L11" s="80"/>
      <c r="M11" s="132" t="s">
        <v>702</v>
      </c>
      <c r="N11" s="77"/>
      <c r="O11" s="74"/>
      <c r="P11" s="74"/>
      <c r="Q11" s="80"/>
      <c r="R11" s="132" t="s">
        <v>702</v>
      </c>
      <c r="S11" s="77"/>
      <c r="T11" s="74"/>
      <c r="U11" s="74"/>
      <c r="V11" s="80"/>
      <c r="W11" s="132" t="s">
        <v>702</v>
      </c>
      <c r="X11" s="77"/>
      <c r="Y11" s="74"/>
      <c r="Z11" s="74"/>
      <c r="AA11" s="80"/>
      <c r="AB11" s="132" t="s">
        <v>702</v>
      </c>
      <c r="AC11" s="77"/>
      <c r="AD11" s="74"/>
      <c r="AE11" s="74"/>
      <c r="AF11" s="80"/>
      <c r="AG11" s="132" t="s">
        <v>702</v>
      </c>
      <c r="AH11" s="77"/>
      <c r="AI11" s="74"/>
      <c r="AJ11" s="74"/>
      <c r="AK11" s="80"/>
      <c r="AL11" s="132" t="s">
        <v>702</v>
      </c>
      <c r="AM11" s="77"/>
      <c r="AN11" s="74"/>
      <c r="AO11" s="74"/>
      <c r="AP11" s="80"/>
      <c r="AQ11" s="132" t="s">
        <v>702</v>
      </c>
      <c r="AR11" s="77"/>
      <c r="AS11" s="74"/>
      <c r="AT11" s="74"/>
      <c r="AU11" s="80"/>
      <c r="AV11" s="132" t="s">
        <v>702</v>
      </c>
      <c r="AW11" s="77"/>
      <c r="AX11" s="74"/>
      <c r="AY11" s="74"/>
      <c r="AZ11" s="80"/>
      <c r="BA11" s="132" t="s">
        <v>702</v>
      </c>
      <c r="BB11" s="77"/>
      <c r="BC11" s="74"/>
      <c r="BD11" s="74"/>
      <c r="BE11" s="80"/>
      <c r="BF11" s="132" t="s">
        <v>702</v>
      </c>
      <c r="BG11" s="77"/>
      <c r="BH11" s="74"/>
      <c r="BI11" s="74"/>
      <c r="BJ11" s="80"/>
      <c r="BK11" s="132" t="s">
        <v>702</v>
      </c>
      <c r="BL11" s="77"/>
      <c r="BM11" s="74"/>
      <c r="BN11" s="74"/>
      <c r="BO11" s="80"/>
      <c r="BP11" s="132" t="s">
        <v>702</v>
      </c>
      <c r="BQ11" s="77"/>
      <c r="BR11" s="74"/>
      <c r="BS11" s="74"/>
      <c r="BT11" s="80"/>
      <c r="BU11" s="132" t="s">
        <v>702</v>
      </c>
      <c r="BV11" s="77"/>
      <c r="BW11" s="74"/>
      <c r="BX11" s="74"/>
      <c r="BY11" s="80"/>
      <c r="BZ11" s="132" t="s">
        <v>702</v>
      </c>
      <c r="CA11" s="77"/>
      <c r="CB11" s="74"/>
      <c r="CC11" s="74"/>
      <c r="CD11" s="80"/>
      <c r="CE11" s="132" t="s">
        <v>702</v>
      </c>
      <c r="CF11" s="77"/>
      <c r="CG11" s="74"/>
      <c r="CH11" s="74"/>
      <c r="CI11" s="80"/>
      <c r="CJ11" s="132" t="s">
        <v>702</v>
      </c>
      <c r="CK11" s="77"/>
      <c r="CL11" s="74"/>
      <c r="CM11" s="74"/>
      <c r="CN11" s="80"/>
      <c r="CO11" s="132" t="s">
        <v>702</v>
      </c>
      <c r="CP11" s="77"/>
      <c r="CQ11" s="74"/>
      <c r="CR11" s="74"/>
      <c r="CS11" s="80"/>
      <c r="CT11" s="132" t="s">
        <v>702</v>
      </c>
      <c r="CU11" s="77"/>
      <c r="CV11" s="74"/>
      <c r="CW11" s="74"/>
      <c r="CX11" s="80"/>
      <c r="CY11" s="132" t="s">
        <v>702</v>
      </c>
      <c r="CZ11" s="77"/>
      <c r="DA11" s="74"/>
      <c r="DB11" s="74"/>
      <c r="DC11" s="80"/>
      <c r="DD11" s="132" t="s">
        <v>702</v>
      </c>
      <c r="DE11" s="77"/>
      <c r="DF11" s="74"/>
      <c r="DG11" s="74"/>
      <c r="DH11" s="80"/>
      <c r="DI11" s="132" t="s">
        <v>702</v>
      </c>
      <c r="DJ11" s="77"/>
      <c r="DK11" s="74"/>
      <c r="DL11" s="74"/>
      <c r="DM11" s="80"/>
      <c r="DN11" s="132" t="s">
        <v>702</v>
      </c>
      <c r="DO11" s="77"/>
      <c r="DP11" s="74"/>
      <c r="DQ11" s="74"/>
      <c r="DR11" s="80"/>
      <c r="DS11" s="132" t="s">
        <v>702</v>
      </c>
      <c r="DT11" s="77"/>
      <c r="DU11" s="74"/>
      <c r="DV11" s="74"/>
      <c r="DW11" s="80"/>
      <c r="DX11" s="132" t="s">
        <v>702</v>
      </c>
      <c r="DY11" s="77"/>
      <c r="DZ11" s="74"/>
      <c r="EA11" s="74"/>
      <c r="EB11" s="80"/>
      <c r="EC11" s="132" t="s">
        <v>702</v>
      </c>
      <c r="ED11" s="77"/>
      <c r="EE11" s="74"/>
      <c r="EF11" s="74"/>
      <c r="EG11" s="80"/>
      <c r="EH11" s="132" t="s">
        <v>702</v>
      </c>
      <c r="EI11" s="77"/>
      <c r="EJ11" s="74"/>
      <c r="EK11" s="74"/>
      <c r="EL11" s="80"/>
      <c r="EM11" s="132" t="s">
        <v>702</v>
      </c>
      <c r="EN11" s="77"/>
      <c r="EO11" s="74"/>
      <c r="EP11" s="74"/>
      <c r="EQ11" s="80"/>
      <c r="ER11" s="132" t="s">
        <v>702</v>
      </c>
      <c r="ES11" s="77"/>
      <c r="ET11" s="74"/>
      <c r="EU11" s="74"/>
      <c r="EV11" s="80"/>
      <c r="EW11" s="132" t="s">
        <v>702</v>
      </c>
      <c r="EX11" s="77"/>
      <c r="EY11" s="74"/>
      <c r="EZ11" s="74"/>
      <c r="FA11" s="80"/>
    </row>
    <row r="12" spans="1:158" ht="21">
      <c r="A12" s="230"/>
      <c r="B12" s="440" t="s">
        <v>729</v>
      </c>
      <c r="C12" s="143"/>
      <c r="D12" s="387"/>
      <c r="E12" s="93"/>
      <c r="F12" s="93"/>
      <c r="G12" s="86"/>
      <c r="H12" s="143"/>
      <c r="I12" s="387"/>
      <c r="J12" s="93"/>
      <c r="K12" s="93"/>
      <c r="L12" s="86"/>
      <c r="M12" s="143"/>
      <c r="N12" s="387"/>
      <c r="O12" s="93"/>
      <c r="P12" s="93"/>
      <c r="Q12" s="86"/>
      <c r="R12" s="143"/>
      <c r="S12" s="387"/>
      <c r="T12" s="93"/>
      <c r="U12" s="93"/>
      <c r="V12" s="86"/>
      <c r="W12" s="143"/>
      <c r="X12" s="387"/>
      <c r="Y12" s="93"/>
      <c r="Z12" s="93"/>
      <c r="AA12" s="86"/>
      <c r="AB12" s="143"/>
      <c r="AC12" s="387"/>
      <c r="AD12" s="93"/>
      <c r="AE12" s="93"/>
      <c r="AF12" s="86"/>
      <c r="AG12" s="143"/>
      <c r="AH12" s="387"/>
      <c r="AI12" s="93"/>
      <c r="AJ12" s="93"/>
      <c r="AK12" s="86"/>
      <c r="AL12" s="143"/>
      <c r="AM12" s="387"/>
      <c r="AN12" s="93"/>
      <c r="AO12" s="93"/>
      <c r="AP12" s="86"/>
      <c r="AQ12" s="143"/>
      <c r="AR12" s="387"/>
      <c r="AS12" s="93"/>
      <c r="AT12" s="93"/>
      <c r="AU12" s="86"/>
      <c r="AV12" s="143"/>
      <c r="AW12" s="387"/>
      <c r="AX12" s="93"/>
      <c r="AY12" s="93"/>
      <c r="AZ12" s="86"/>
      <c r="BA12" s="143"/>
      <c r="BB12" s="387"/>
      <c r="BC12" s="93"/>
      <c r="BD12" s="93"/>
      <c r="BE12" s="86"/>
      <c r="BF12" s="143"/>
      <c r="BG12" s="387"/>
      <c r="BH12" s="93"/>
      <c r="BI12" s="93"/>
      <c r="BJ12" s="86"/>
      <c r="BK12" s="143"/>
      <c r="BL12" s="387"/>
      <c r="BM12" s="93"/>
      <c r="BN12" s="93"/>
      <c r="BO12" s="86"/>
      <c r="BP12" s="143"/>
      <c r="BQ12" s="387"/>
      <c r="BR12" s="93"/>
      <c r="BS12" s="93"/>
      <c r="BT12" s="86"/>
      <c r="BU12" s="143"/>
      <c r="BV12" s="387"/>
      <c r="BW12" s="93"/>
      <c r="BX12" s="93"/>
      <c r="BY12" s="86"/>
      <c r="BZ12" s="143"/>
      <c r="CA12" s="387"/>
      <c r="CB12" s="93"/>
      <c r="CC12" s="93"/>
      <c r="CD12" s="86"/>
      <c r="CE12" s="143"/>
      <c r="CF12" s="387"/>
      <c r="CG12" s="93"/>
      <c r="CH12" s="93"/>
      <c r="CI12" s="86"/>
      <c r="CJ12" s="143"/>
      <c r="CK12" s="387"/>
      <c r="CL12" s="93"/>
      <c r="CM12" s="93"/>
      <c r="CN12" s="86"/>
      <c r="CO12" s="143"/>
      <c r="CP12" s="387"/>
      <c r="CQ12" s="93"/>
      <c r="CR12" s="93"/>
      <c r="CS12" s="86"/>
      <c r="CT12" s="143"/>
      <c r="CU12" s="387"/>
      <c r="CV12" s="93"/>
      <c r="CW12" s="93"/>
      <c r="CX12" s="86"/>
      <c r="CY12" s="143"/>
      <c r="CZ12" s="387"/>
      <c r="DA12" s="93"/>
      <c r="DB12" s="93"/>
      <c r="DC12" s="86"/>
      <c r="DD12" s="143"/>
      <c r="DE12" s="387"/>
      <c r="DF12" s="93"/>
      <c r="DG12" s="93"/>
      <c r="DH12" s="86"/>
      <c r="DI12" s="143"/>
      <c r="DJ12" s="387"/>
      <c r="DK12" s="93"/>
      <c r="DL12" s="93"/>
      <c r="DM12" s="86"/>
      <c r="DN12" s="143"/>
      <c r="DO12" s="387"/>
      <c r="DP12" s="93"/>
      <c r="DQ12" s="93"/>
      <c r="DR12" s="86"/>
      <c r="DS12" s="143"/>
      <c r="DT12" s="387"/>
      <c r="DU12" s="93"/>
      <c r="DV12" s="93"/>
      <c r="DW12" s="86"/>
      <c r="DX12" s="143"/>
      <c r="DY12" s="387"/>
      <c r="DZ12" s="93"/>
      <c r="EA12" s="93"/>
      <c r="EB12" s="86"/>
      <c r="EC12" s="143"/>
      <c r="ED12" s="387"/>
      <c r="EE12" s="93"/>
      <c r="EF12" s="93"/>
      <c r="EG12" s="86"/>
      <c r="EH12" s="143"/>
      <c r="EI12" s="387"/>
      <c r="EJ12" s="93"/>
      <c r="EK12" s="93"/>
      <c r="EL12" s="86"/>
      <c r="EM12" s="143"/>
      <c r="EN12" s="387"/>
      <c r="EO12" s="93"/>
      <c r="EP12" s="93"/>
      <c r="EQ12" s="86"/>
      <c r="ER12" s="143"/>
      <c r="ES12" s="387"/>
      <c r="ET12" s="93"/>
      <c r="EU12" s="93"/>
      <c r="EV12" s="86"/>
      <c r="EW12" s="143"/>
      <c r="EX12" s="387"/>
      <c r="EY12" s="93"/>
      <c r="EZ12" s="93"/>
      <c r="FA12" s="86"/>
    </row>
    <row r="13" spans="1:158" ht="21.75" thickBot="1">
      <c r="A13" s="261"/>
      <c r="B13" s="157" t="s">
        <v>730</v>
      </c>
      <c r="C13" s="84"/>
      <c r="D13" s="106"/>
      <c r="E13" s="81"/>
      <c r="F13" s="81"/>
      <c r="G13" s="84"/>
      <c r="H13" s="84"/>
      <c r="I13" s="106"/>
      <c r="J13" s="81"/>
      <c r="K13" s="81"/>
      <c r="L13" s="84"/>
      <c r="M13" s="84"/>
      <c r="N13" s="106"/>
      <c r="O13" s="81"/>
      <c r="P13" s="81"/>
      <c r="Q13" s="84"/>
      <c r="R13" s="84"/>
      <c r="S13" s="106"/>
      <c r="T13" s="81"/>
      <c r="U13" s="81"/>
      <c r="V13" s="84"/>
      <c r="W13" s="84"/>
      <c r="X13" s="106"/>
      <c r="Y13" s="81"/>
      <c r="Z13" s="81"/>
      <c r="AA13" s="84"/>
      <c r="AB13" s="84"/>
      <c r="AC13" s="106"/>
      <c r="AD13" s="81"/>
      <c r="AE13" s="81"/>
      <c r="AF13" s="84"/>
      <c r="AG13" s="84"/>
      <c r="AH13" s="106"/>
      <c r="AI13" s="81"/>
      <c r="AJ13" s="81"/>
      <c r="AK13" s="84"/>
      <c r="AL13" s="84"/>
      <c r="AM13" s="106"/>
      <c r="AN13" s="81"/>
      <c r="AO13" s="81"/>
      <c r="AP13" s="84"/>
      <c r="AQ13" s="84"/>
      <c r="AR13" s="106"/>
      <c r="AS13" s="81"/>
      <c r="AT13" s="81"/>
      <c r="AU13" s="84"/>
      <c r="AV13" s="84"/>
      <c r="AW13" s="106"/>
      <c r="AX13" s="81"/>
      <c r="AY13" s="81"/>
      <c r="AZ13" s="84"/>
      <c r="BA13" s="84"/>
      <c r="BB13" s="106"/>
      <c r="BC13" s="81"/>
      <c r="BD13" s="81"/>
      <c r="BE13" s="84"/>
      <c r="BF13" s="84"/>
      <c r="BG13" s="106"/>
      <c r="BH13" s="81"/>
      <c r="BI13" s="81"/>
      <c r="BJ13" s="84"/>
      <c r="BK13" s="84"/>
      <c r="BL13" s="106"/>
      <c r="BM13" s="81"/>
      <c r="BN13" s="81"/>
      <c r="BO13" s="84"/>
      <c r="BP13" s="84"/>
      <c r="BQ13" s="106"/>
      <c r="BR13" s="81"/>
      <c r="BS13" s="81"/>
      <c r="BT13" s="84"/>
      <c r="BU13" s="84"/>
      <c r="BV13" s="106"/>
      <c r="BW13" s="81"/>
      <c r="BX13" s="81"/>
      <c r="BY13" s="84"/>
      <c r="BZ13" s="84"/>
      <c r="CA13" s="106"/>
      <c r="CB13" s="81"/>
      <c r="CC13" s="81"/>
      <c r="CD13" s="84"/>
      <c r="CE13" s="84"/>
      <c r="CF13" s="106"/>
      <c r="CG13" s="81"/>
      <c r="CH13" s="81"/>
      <c r="CI13" s="84"/>
      <c r="CJ13" s="84"/>
      <c r="CK13" s="106"/>
      <c r="CL13" s="81"/>
      <c r="CM13" s="81"/>
      <c r="CN13" s="84"/>
      <c r="CO13" s="84"/>
      <c r="CP13" s="106"/>
      <c r="CQ13" s="81"/>
      <c r="CR13" s="81"/>
      <c r="CS13" s="84"/>
      <c r="CT13" s="84"/>
      <c r="CU13" s="106"/>
      <c r="CV13" s="81"/>
      <c r="CW13" s="81"/>
      <c r="CX13" s="84"/>
      <c r="CY13" s="84"/>
      <c r="CZ13" s="106"/>
      <c r="DA13" s="81"/>
      <c r="DB13" s="81"/>
      <c r="DC13" s="84"/>
      <c r="DD13" s="84"/>
      <c r="DE13" s="106"/>
      <c r="DF13" s="81"/>
      <c r="DG13" s="81"/>
      <c r="DH13" s="84"/>
      <c r="DI13" s="84"/>
      <c r="DJ13" s="106"/>
      <c r="DK13" s="81"/>
      <c r="DL13" s="81"/>
      <c r="DM13" s="84"/>
      <c r="DN13" s="84"/>
      <c r="DO13" s="106"/>
      <c r="DP13" s="81"/>
      <c r="DQ13" s="81"/>
      <c r="DR13" s="84"/>
      <c r="DS13" s="84"/>
      <c r="DT13" s="106"/>
      <c r="DU13" s="81"/>
      <c r="DV13" s="81"/>
      <c r="DW13" s="84"/>
      <c r="DX13" s="84"/>
      <c r="DY13" s="106"/>
      <c r="DZ13" s="81"/>
      <c r="EA13" s="81"/>
      <c r="EB13" s="84"/>
      <c r="EC13" s="84"/>
      <c r="ED13" s="106"/>
      <c r="EE13" s="81"/>
      <c r="EF13" s="81"/>
      <c r="EG13" s="84"/>
      <c r="EH13" s="84"/>
      <c r="EI13" s="106"/>
      <c r="EJ13" s="81"/>
      <c r="EK13" s="81"/>
      <c r="EL13" s="84"/>
      <c r="EM13" s="84"/>
      <c r="EN13" s="106"/>
      <c r="EO13" s="81"/>
      <c r="EP13" s="81"/>
      <c r="EQ13" s="84"/>
      <c r="ER13" s="84"/>
      <c r="ES13" s="106"/>
      <c r="ET13" s="81"/>
      <c r="EU13" s="81"/>
      <c r="EV13" s="84"/>
      <c r="EW13" s="84"/>
      <c r="EX13" s="106"/>
      <c r="EY13" s="81"/>
      <c r="EZ13" s="81"/>
      <c r="FA13" s="84"/>
    </row>
    <row r="14" spans="1:158" ht="21">
      <c r="A14" s="259">
        <v>2</v>
      </c>
      <c r="B14" s="271" t="s">
        <v>709</v>
      </c>
      <c r="C14" s="134" t="s">
        <v>699</v>
      </c>
      <c r="D14" s="162"/>
      <c r="E14" s="74"/>
      <c r="F14" s="74"/>
      <c r="G14" s="80"/>
      <c r="H14" s="134" t="s">
        <v>699</v>
      </c>
      <c r="I14" s="162"/>
      <c r="J14" s="74"/>
      <c r="K14" s="74"/>
      <c r="L14" s="80"/>
      <c r="M14" s="134" t="s">
        <v>699</v>
      </c>
      <c r="N14" s="162"/>
      <c r="O14" s="74"/>
      <c r="P14" s="74"/>
      <c r="Q14" s="80"/>
      <c r="R14" s="134" t="s">
        <v>699</v>
      </c>
      <c r="S14" s="162"/>
      <c r="T14" s="74"/>
      <c r="U14" s="74"/>
      <c r="V14" s="80"/>
      <c r="W14" s="134" t="s">
        <v>699</v>
      </c>
      <c r="X14" s="162"/>
      <c r="Y14" s="74"/>
      <c r="Z14" s="74"/>
      <c r="AA14" s="80"/>
      <c r="AB14" s="134" t="s">
        <v>699</v>
      </c>
      <c r="AC14" s="162"/>
      <c r="AD14" s="74"/>
      <c r="AE14" s="74"/>
      <c r="AF14" s="80"/>
      <c r="AG14" s="134" t="s">
        <v>699</v>
      </c>
      <c r="AH14" s="162"/>
      <c r="AI14" s="74"/>
      <c r="AJ14" s="74"/>
      <c r="AK14" s="80"/>
      <c r="AL14" s="134" t="s">
        <v>699</v>
      </c>
      <c r="AM14" s="162"/>
      <c r="AN14" s="74"/>
      <c r="AO14" s="74"/>
      <c r="AP14" s="80"/>
      <c r="AQ14" s="134" t="s">
        <v>699</v>
      </c>
      <c r="AR14" s="162"/>
      <c r="AS14" s="74"/>
      <c r="AT14" s="74"/>
      <c r="AU14" s="80"/>
      <c r="AV14" s="134" t="s">
        <v>699</v>
      </c>
      <c r="AW14" s="162"/>
      <c r="AX14" s="74"/>
      <c r="AY14" s="74"/>
      <c r="AZ14" s="80"/>
      <c r="BA14" s="134" t="s">
        <v>699</v>
      </c>
      <c r="BB14" s="162"/>
      <c r="BC14" s="74"/>
      <c r="BD14" s="74"/>
      <c r="BE14" s="80"/>
      <c r="BF14" s="134" t="s">
        <v>699</v>
      </c>
      <c r="BG14" s="162"/>
      <c r="BH14" s="74"/>
      <c r="BI14" s="74"/>
      <c r="BJ14" s="80"/>
      <c r="BK14" s="134" t="s">
        <v>699</v>
      </c>
      <c r="BL14" s="162"/>
      <c r="BM14" s="74"/>
      <c r="BN14" s="74"/>
      <c r="BO14" s="80"/>
      <c r="BP14" s="134" t="s">
        <v>699</v>
      </c>
      <c r="BQ14" s="162"/>
      <c r="BR14" s="74"/>
      <c r="BS14" s="74"/>
      <c r="BT14" s="80"/>
      <c r="BU14" s="134" t="s">
        <v>699</v>
      </c>
      <c r="BV14" s="162"/>
      <c r="BW14" s="74"/>
      <c r="BX14" s="74"/>
      <c r="BY14" s="80"/>
      <c r="BZ14" s="134" t="s">
        <v>699</v>
      </c>
      <c r="CA14" s="162"/>
      <c r="CB14" s="74"/>
      <c r="CC14" s="74"/>
      <c r="CD14" s="80"/>
      <c r="CE14" s="134" t="s">
        <v>699</v>
      </c>
      <c r="CF14" s="162"/>
      <c r="CG14" s="74"/>
      <c r="CH14" s="74"/>
      <c r="CI14" s="80"/>
      <c r="CJ14" s="134" t="s">
        <v>699</v>
      </c>
      <c r="CK14" s="162"/>
      <c r="CL14" s="74"/>
      <c r="CM14" s="74"/>
      <c r="CN14" s="80"/>
      <c r="CO14" s="134" t="s">
        <v>699</v>
      </c>
      <c r="CP14" s="162"/>
      <c r="CQ14" s="74"/>
      <c r="CR14" s="74"/>
      <c r="CS14" s="80"/>
      <c r="CT14" s="134" t="s">
        <v>699</v>
      </c>
      <c r="CU14" s="162"/>
      <c r="CV14" s="74"/>
      <c r="CW14" s="74"/>
      <c r="CX14" s="80"/>
      <c r="CY14" s="134" t="s">
        <v>699</v>
      </c>
      <c r="CZ14" s="162"/>
      <c r="DA14" s="74"/>
      <c r="DB14" s="74"/>
      <c r="DC14" s="80"/>
      <c r="DD14" s="134" t="s">
        <v>699</v>
      </c>
      <c r="DE14" s="162"/>
      <c r="DF14" s="74"/>
      <c r="DG14" s="74"/>
      <c r="DH14" s="80"/>
      <c r="DI14" s="134" t="s">
        <v>699</v>
      </c>
      <c r="DJ14" s="162"/>
      <c r="DK14" s="74"/>
      <c r="DL14" s="74"/>
      <c r="DM14" s="80"/>
      <c r="DN14" s="134" t="s">
        <v>699</v>
      </c>
      <c r="DO14" s="162"/>
      <c r="DP14" s="74"/>
      <c r="DQ14" s="74"/>
      <c r="DR14" s="80"/>
      <c r="DS14" s="134" t="s">
        <v>699</v>
      </c>
      <c r="DT14" s="162"/>
      <c r="DU14" s="74"/>
      <c r="DV14" s="74"/>
      <c r="DW14" s="80"/>
      <c r="DX14" s="134" t="s">
        <v>699</v>
      </c>
      <c r="DY14" s="162"/>
      <c r="DZ14" s="74"/>
      <c r="EA14" s="74"/>
      <c r="EB14" s="80"/>
      <c r="EC14" s="134" t="s">
        <v>699</v>
      </c>
      <c r="ED14" s="162"/>
      <c r="EE14" s="74"/>
      <c r="EF14" s="74"/>
      <c r="EG14" s="80"/>
      <c r="EH14" s="134" t="s">
        <v>699</v>
      </c>
      <c r="EI14" s="162"/>
      <c r="EJ14" s="74"/>
      <c r="EK14" s="74"/>
      <c r="EL14" s="80"/>
      <c r="EM14" s="134" t="s">
        <v>699</v>
      </c>
      <c r="EN14" s="162"/>
      <c r="EO14" s="74"/>
      <c r="EP14" s="74"/>
      <c r="EQ14" s="80"/>
      <c r="ER14" s="134" t="s">
        <v>699</v>
      </c>
      <c r="ES14" s="162"/>
      <c r="ET14" s="74"/>
      <c r="EU14" s="74"/>
      <c r="EV14" s="80"/>
      <c r="EW14" s="134" t="s">
        <v>699</v>
      </c>
      <c r="EX14" s="162"/>
      <c r="EY14" s="74"/>
      <c r="EZ14" s="74"/>
      <c r="FA14" s="80"/>
    </row>
    <row r="15" spans="1:158" ht="21">
      <c r="A15" s="226"/>
      <c r="B15" s="227"/>
      <c r="C15" s="132" t="s">
        <v>702</v>
      </c>
      <c r="D15" s="77"/>
      <c r="E15" s="74"/>
      <c r="F15" s="74"/>
      <c r="G15" s="80"/>
      <c r="H15" s="132" t="s">
        <v>702</v>
      </c>
      <c r="I15" s="77"/>
      <c r="J15" s="74"/>
      <c r="K15" s="74"/>
      <c r="L15" s="80"/>
      <c r="M15" s="132" t="s">
        <v>702</v>
      </c>
      <c r="N15" s="77"/>
      <c r="O15" s="74"/>
      <c r="P15" s="74"/>
      <c r="Q15" s="80"/>
      <c r="R15" s="132" t="s">
        <v>702</v>
      </c>
      <c r="S15" s="77"/>
      <c r="T15" s="74"/>
      <c r="U15" s="74"/>
      <c r="V15" s="80"/>
      <c r="W15" s="132" t="s">
        <v>702</v>
      </c>
      <c r="X15" s="77"/>
      <c r="Y15" s="74"/>
      <c r="Z15" s="74"/>
      <c r="AA15" s="80"/>
      <c r="AB15" s="132" t="s">
        <v>702</v>
      </c>
      <c r="AC15" s="77"/>
      <c r="AD15" s="74"/>
      <c r="AE15" s="74"/>
      <c r="AF15" s="80"/>
      <c r="AG15" s="132" t="s">
        <v>702</v>
      </c>
      <c r="AH15" s="77"/>
      <c r="AI15" s="74"/>
      <c r="AJ15" s="74"/>
      <c r="AK15" s="80"/>
      <c r="AL15" s="132" t="s">
        <v>702</v>
      </c>
      <c r="AM15" s="77"/>
      <c r="AN15" s="74"/>
      <c r="AO15" s="74"/>
      <c r="AP15" s="80"/>
      <c r="AQ15" s="132" t="s">
        <v>702</v>
      </c>
      <c r="AR15" s="77"/>
      <c r="AS15" s="74"/>
      <c r="AT15" s="74"/>
      <c r="AU15" s="80"/>
      <c r="AV15" s="132" t="s">
        <v>702</v>
      </c>
      <c r="AW15" s="77"/>
      <c r="AX15" s="74"/>
      <c r="AY15" s="74"/>
      <c r="AZ15" s="80"/>
      <c r="BA15" s="132" t="s">
        <v>702</v>
      </c>
      <c r="BB15" s="77"/>
      <c r="BC15" s="74"/>
      <c r="BD15" s="74"/>
      <c r="BE15" s="80"/>
      <c r="BF15" s="132" t="s">
        <v>702</v>
      </c>
      <c r="BG15" s="77"/>
      <c r="BH15" s="74"/>
      <c r="BI15" s="74"/>
      <c r="BJ15" s="80"/>
      <c r="BK15" s="132" t="s">
        <v>702</v>
      </c>
      <c r="BL15" s="77"/>
      <c r="BM15" s="74"/>
      <c r="BN15" s="74"/>
      <c r="BO15" s="80"/>
      <c r="BP15" s="132" t="s">
        <v>702</v>
      </c>
      <c r="BQ15" s="77"/>
      <c r="BR15" s="74"/>
      <c r="BS15" s="74"/>
      <c r="BT15" s="80"/>
      <c r="BU15" s="132" t="s">
        <v>702</v>
      </c>
      <c r="BV15" s="77"/>
      <c r="BW15" s="74"/>
      <c r="BX15" s="74"/>
      <c r="BY15" s="80"/>
      <c r="BZ15" s="132" t="s">
        <v>702</v>
      </c>
      <c r="CA15" s="77"/>
      <c r="CB15" s="74"/>
      <c r="CC15" s="74"/>
      <c r="CD15" s="80"/>
      <c r="CE15" s="132" t="s">
        <v>702</v>
      </c>
      <c r="CF15" s="77"/>
      <c r="CG15" s="74"/>
      <c r="CH15" s="74"/>
      <c r="CI15" s="80"/>
      <c r="CJ15" s="132" t="s">
        <v>702</v>
      </c>
      <c r="CK15" s="77"/>
      <c r="CL15" s="74"/>
      <c r="CM15" s="74"/>
      <c r="CN15" s="80"/>
      <c r="CO15" s="132" t="s">
        <v>702</v>
      </c>
      <c r="CP15" s="77"/>
      <c r="CQ15" s="74"/>
      <c r="CR15" s="74"/>
      <c r="CS15" s="80"/>
      <c r="CT15" s="132" t="s">
        <v>702</v>
      </c>
      <c r="CU15" s="77"/>
      <c r="CV15" s="74"/>
      <c r="CW15" s="74"/>
      <c r="CX15" s="80"/>
      <c r="CY15" s="132" t="s">
        <v>702</v>
      </c>
      <c r="CZ15" s="77"/>
      <c r="DA15" s="74"/>
      <c r="DB15" s="74"/>
      <c r="DC15" s="80"/>
      <c r="DD15" s="132" t="s">
        <v>702</v>
      </c>
      <c r="DE15" s="77"/>
      <c r="DF15" s="74"/>
      <c r="DG15" s="74"/>
      <c r="DH15" s="80"/>
      <c r="DI15" s="132" t="s">
        <v>702</v>
      </c>
      <c r="DJ15" s="77"/>
      <c r="DK15" s="74"/>
      <c r="DL15" s="74"/>
      <c r="DM15" s="80"/>
      <c r="DN15" s="132" t="s">
        <v>702</v>
      </c>
      <c r="DO15" s="77"/>
      <c r="DP15" s="74"/>
      <c r="DQ15" s="74"/>
      <c r="DR15" s="80"/>
      <c r="DS15" s="132" t="s">
        <v>702</v>
      </c>
      <c r="DT15" s="77"/>
      <c r="DU15" s="74"/>
      <c r="DV15" s="74"/>
      <c r="DW15" s="80"/>
      <c r="DX15" s="132" t="s">
        <v>702</v>
      </c>
      <c r="DY15" s="77"/>
      <c r="DZ15" s="74"/>
      <c r="EA15" s="74"/>
      <c r="EB15" s="80"/>
      <c r="EC15" s="132" t="s">
        <v>702</v>
      </c>
      <c r="ED15" s="77"/>
      <c r="EE15" s="74"/>
      <c r="EF15" s="74"/>
      <c r="EG15" s="80"/>
      <c r="EH15" s="132" t="s">
        <v>702</v>
      </c>
      <c r="EI15" s="77"/>
      <c r="EJ15" s="74"/>
      <c r="EK15" s="74"/>
      <c r="EL15" s="80"/>
      <c r="EM15" s="132" t="s">
        <v>702</v>
      </c>
      <c r="EN15" s="77"/>
      <c r="EO15" s="74"/>
      <c r="EP15" s="74"/>
      <c r="EQ15" s="80"/>
      <c r="ER15" s="132" t="s">
        <v>702</v>
      </c>
      <c r="ES15" s="77"/>
      <c r="ET15" s="74"/>
      <c r="EU15" s="74"/>
      <c r="EV15" s="80"/>
      <c r="EW15" s="132" t="s">
        <v>702</v>
      </c>
      <c r="EX15" s="77"/>
      <c r="EY15" s="74"/>
      <c r="EZ15" s="74"/>
      <c r="FA15" s="80"/>
    </row>
    <row r="16" spans="1:158" ht="21">
      <c r="A16" s="230"/>
      <c r="B16" s="440" t="s">
        <v>729</v>
      </c>
      <c r="C16" s="143"/>
      <c r="D16" s="387"/>
      <c r="E16" s="93"/>
      <c r="F16" s="93"/>
      <c r="G16" s="86"/>
      <c r="H16" s="143"/>
      <c r="I16" s="387"/>
      <c r="J16" s="93"/>
      <c r="K16" s="93"/>
      <c r="L16" s="86"/>
      <c r="M16" s="143"/>
      <c r="N16" s="387"/>
      <c r="O16" s="93"/>
      <c r="P16" s="93"/>
      <c r="Q16" s="86"/>
      <c r="R16" s="143"/>
      <c r="S16" s="387"/>
      <c r="T16" s="93"/>
      <c r="U16" s="93"/>
      <c r="V16" s="86"/>
      <c r="W16" s="143"/>
      <c r="X16" s="387"/>
      <c r="Y16" s="93"/>
      <c r="Z16" s="93"/>
      <c r="AA16" s="86"/>
      <c r="AB16" s="143"/>
      <c r="AC16" s="387"/>
      <c r="AD16" s="93"/>
      <c r="AE16" s="93"/>
      <c r="AF16" s="86"/>
      <c r="AG16" s="143"/>
      <c r="AH16" s="387"/>
      <c r="AI16" s="93"/>
      <c r="AJ16" s="93"/>
      <c r="AK16" s="86"/>
      <c r="AL16" s="143"/>
      <c r="AM16" s="387"/>
      <c r="AN16" s="93"/>
      <c r="AO16" s="93"/>
      <c r="AP16" s="86"/>
      <c r="AQ16" s="143"/>
      <c r="AR16" s="387"/>
      <c r="AS16" s="93"/>
      <c r="AT16" s="93"/>
      <c r="AU16" s="86"/>
      <c r="AV16" s="143"/>
      <c r="AW16" s="387"/>
      <c r="AX16" s="93"/>
      <c r="AY16" s="93"/>
      <c r="AZ16" s="86"/>
      <c r="BA16" s="143"/>
      <c r="BB16" s="387"/>
      <c r="BC16" s="93"/>
      <c r="BD16" s="93"/>
      <c r="BE16" s="86"/>
      <c r="BF16" s="143"/>
      <c r="BG16" s="387"/>
      <c r="BH16" s="93"/>
      <c r="BI16" s="93"/>
      <c r="BJ16" s="86"/>
      <c r="BK16" s="143"/>
      <c r="BL16" s="387"/>
      <c r="BM16" s="93"/>
      <c r="BN16" s="93"/>
      <c r="BO16" s="86"/>
      <c r="BP16" s="143"/>
      <c r="BQ16" s="387"/>
      <c r="BR16" s="93"/>
      <c r="BS16" s="93"/>
      <c r="BT16" s="86"/>
      <c r="BU16" s="143"/>
      <c r="BV16" s="387"/>
      <c r="BW16" s="93"/>
      <c r="BX16" s="93"/>
      <c r="BY16" s="86"/>
      <c r="BZ16" s="143"/>
      <c r="CA16" s="387"/>
      <c r="CB16" s="93"/>
      <c r="CC16" s="93"/>
      <c r="CD16" s="86"/>
      <c r="CE16" s="143"/>
      <c r="CF16" s="387"/>
      <c r="CG16" s="93"/>
      <c r="CH16" s="93"/>
      <c r="CI16" s="86"/>
      <c r="CJ16" s="143"/>
      <c r="CK16" s="387"/>
      <c r="CL16" s="93"/>
      <c r="CM16" s="93"/>
      <c r="CN16" s="86"/>
      <c r="CO16" s="143"/>
      <c r="CP16" s="387"/>
      <c r="CQ16" s="93"/>
      <c r="CR16" s="93"/>
      <c r="CS16" s="86"/>
      <c r="CT16" s="143"/>
      <c r="CU16" s="387"/>
      <c r="CV16" s="93"/>
      <c r="CW16" s="93"/>
      <c r="CX16" s="86"/>
      <c r="CY16" s="143"/>
      <c r="CZ16" s="387"/>
      <c r="DA16" s="93"/>
      <c r="DB16" s="93"/>
      <c r="DC16" s="86"/>
      <c r="DD16" s="143"/>
      <c r="DE16" s="387"/>
      <c r="DF16" s="93"/>
      <c r="DG16" s="93"/>
      <c r="DH16" s="86"/>
      <c r="DI16" s="143"/>
      <c r="DJ16" s="387"/>
      <c r="DK16" s="93"/>
      <c r="DL16" s="93"/>
      <c r="DM16" s="86"/>
      <c r="DN16" s="143"/>
      <c r="DO16" s="387"/>
      <c r="DP16" s="93"/>
      <c r="DQ16" s="93"/>
      <c r="DR16" s="86"/>
      <c r="DS16" s="143"/>
      <c r="DT16" s="387"/>
      <c r="DU16" s="93"/>
      <c r="DV16" s="93"/>
      <c r="DW16" s="86"/>
      <c r="DX16" s="143"/>
      <c r="DY16" s="387"/>
      <c r="DZ16" s="93"/>
      <c r="EA16" s="93"/>
      <c r="EB16" s="86"/>
      <c r="EC16" s="143"/>
      <c r="ED16" s="387"/>
      <c r="EE16" s="93"/>
      <c r="EF16" s="93"/>
      <c r="EG16" s="86"/>
      <c r="EH16" s="143"/>
      <c r="EI16" s="387"/>
      <c r="EJ16" s="93"/>
      <c r="EK16" s="93"/>
      <c r="EL16" s="86"/>
      <c r="EM16" s="143"/>
      <c r="EN16" s="387"/>
      <c r="EO16" s="93"/>
      <c r="EP16" s="93"/>
      <c r="EQ16" s="86"/>
      <c r="ER16" s="143"/>
      <c r="ES16" s="387"/>
      <c r="ET16" s="93"/>
      <c r="EU16" s="93"/>
      <c r="EV16" s="86"/>
      <c r="EW16" s="143"/>
      <c r="EX16" s="387"/>
      <c r="EY16" s="93"/>
      <c r="EZ16" s="93"/>
      <c r="FA16" s="86"/>
    </row>
    <row r="17" spans="1:157" ht="21.75" thickBot="1">
      <c r="A17" s="261"/>
      <c r="B17" s="157" t="s">
        <v>730</v>
      </c>
      <c r="C17" s="84"/>
      <c r="D17" s="106"/>
      <c r="E17" s="81"/>
      <c r="F17" s="81"/>
      <c r="G17" s="84"/>
      <c r="H17" s="84"/>
      <c r="I17" s="106"/>
      <c r="J17" s="81"/>
      <c r="K17" s="81"/>
      <c r="L17" s="84"/>
      <c r="M17" s="84"/>
      <c r="N17" s="106"/>
      <c r="O17" s="81"/>
      <c r="P17" s="81"/>
      <c r="Q17" s="84"/>
      <c r="R17" s="84"/>
      <c r="S17" s="106"/>
      <c r="T17" s="81"/>
      <c r="U17" s="81"/>
      <c r="V17" s="84"/>
      <c r="W17" s="84"/>
      <c r="X17" s="106"/>
      <c r="Y17" s="81"/>
      <c r="Z17" s="81"/>
      <c r="AA17" s="84"/>
      <c r="AB17" s="84"/>
      <c r="AC17" s="106"/>
      <c r="AD17" s="81"/>
      <c r="AE17" s="81"/>
      <c r="AF17" s="84"/>
      <c r="AG17" s="84"/>
      <c r="AH17" s="106"/>
      <c r="AI17" s="81"/>
      <c r="AJ17" s="81"/>
      <c r="AK17" s="84"/>
      <c r="AL17" s="84"/>
      <c r="AM17" s="106"/>
      <c r="AN17" s="81"/>
      <c r="AO17" s="81"/>
      <c r="AP17" s="84"/>
      <c r="AQ17" s="84"/>
      <c r="AR17" s="106"/>
      <c r="AS17" s="81"/>
      <c r="AT17" s="81"/>
      <c r="AU17" s="84"/>
      <c r="AV17" s="84"/>
      <c r="AW17" s="106"/>
      <c r="AX17" s="81"/>
      <c r="AY17" s="81"/>
      <c r="AZ17" s="84"/>
      <c r="BA17" s="84"/>
      <c r="BB17" s="106"/>
      <c r="BC17" s="81"/>
      <c r="BD17" s="81"/>
      <c r="BE17" s="84"/>
      <c r="BF17" s="84"/>
      <c r="BG17" s="106"/>
      <c r="BH17" s="81"/>
      <c r="BI17" s="81"/>
      <c r="BJ17" s="84"/>
      <c r="BK17" s="84"/>
      <c r="BL17" s="106"/>
      <c r="BM17" s="81"/>
      <c r="BN17" s="81"/>
      <c r="BO17" s="84"/>
      <c r="BP17" s="84"/>
      <c r="BQ17" s="106"/>
      <c r="BR17" s="81"/>
      <c r="BS17" s="81"/>
      <c r="BT17" s="84"/>
      <c r="BU17" s="84"/>
      <c r="BV17" s="106"/>
      <c r="BW17" s="81"/>
      <c r="BX17" s="81"/>
      <c r="BY17" s="84"/>
      <c r="BZ17" s="84"/>
      <c r="CA17" s="106"/>
      <c r="CB17" s="81"/>
      <c r="CC17" s="81"/>
      <c r="CD17" s="84"/>
      <c r="CE17" s="84"/>
      <c r="CF17" s="106"/>
      <c r="CG17" s="81"/>
      <c r="CH17" s="81"/>
      <c r="CI17" s="84"/>
      <c r="CJ17" s="84"/>
      <c r="CK17" s="106"/>
      <c r="CL17" s="81"/>
      <c r="CM17" s="81"/>
      <c r="CN17" s="84"/>
      <c r="CO17" s="84"/>
      <c r="CP17" s="106"/>
      <c r="CQ17" s="81"/>
      <c r="CR17" s="81"/>
      <c r="CS17" s="84"/>
      <c r="CT17" s="84"/>
      <c r="CU17" s="106"/>
      <c r="CV17" s="81"/>
      <c r="CW17" s="81"/>
      <c r="CX17" s="84"/>
      <c r="CY17" s="84"/>
      <c r="CZ17" s="106"/>
      <c r="DA17" s="81"/>
      <c r="DB17" s="81"/>
      <c r="DC17" s="84"/>
      <c r="DD17" s="84"/>
      <c r="DE17" s="106"/>
      <c r="DF17" s="81"/>
      <c r="DG17" s="81"/>
      <c r="DH17" s="84"/>
      <c r="DI17" s="84"/>
      <c r="DJ17" s="106"/>
      <c r="DK17" s="81"/>
      <c r="DL17" s="81"/>
      <c r="DM17" s="84"/>
      <c r="DN17" s="84"/>
      <c r="DO17" s="106"/>
      <c r="DP17" s="81"/>
      <c r="DQ17" s="81"/>
      <c r="DR17" s="84"/>
      <c r="DS17" s="84"/>
      <c r="DT17" s="106"/>
      <c r="DU17" s="81"/>
      <c r="DV17" s="81"/>
      <c r="DW17" s="84"/>
      <c r="DX17" s="84"/>
      <c r="DY17" s="106"/>
      <c r="DZ17" s="81"/>
      <c r="EA17" s="81"/>
      <c r="EB17" s="84"/>
      <c r="EC17" s="84"/>
      <c r="ED17" s="106"/>
      <c r="EE17" s="81"/>
      <c r="EF17" s="81"/>
      <c r="EG17" s="84"/>
      <c r="EH17" s="84"/>
      <c r="EI17" s="106"/>
      <c r="EJ17" s="81"/>
      <c r="EK17" s="81"/>
      <c r="EL17" s="84"/>
      <c r="EM17" s="84"/>
      <c r="EN17" s="106"/>
      <c r="EO17" s="81"/>
      <c r="EP17" s="81"/>
      <c r="EQ17" s="84"/>
      <c r="ER17" s="84"/>
      <c r="ES17" s="106"/>
      <c r="ET17" s="81"/>
      <c r="EU17" s="81"/>
      <c r="EV17" s="84"/>
      <c r="EW17" s="84"/>
      <c r="EX17" s="106"/>
      <c r="EY17" s="81"/>
      <c r="EZ17" s="81"/>
      <c r="FA17" s="84"/>
    </row>
  </sheetData>
  <mergeCells count="33">
    <mergeCell ref="EM3:EQ3"/>
    <mergeCell ref="ER3:EV3"/>
    <mergeCell ref="EW3:FA3"/>
    <mergeCell ref="DI3:DM3"/>
    <mergeCell ref="DN3:DR3"/>
    <mergeCell ref="DS3:DW3"/>
    <mergeCell ref="DX3:EB3"/>
    <mergeCell ref="EC3:EG3"/>
    <mergeCell ref="EH3:EL3"/>
    <mergeCell ref="DD3:DH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CY3:DC3"/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5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FB51"/>
  <sheetViews>
    <sheetView workbookViewId="0">
      <selection activeCell="G1" sqref="G1:ER1048576"/>
    </sheetView>
  </sheetViews>
  <sheetFormatPr defaultColWidth="9.125" defaultRowHeight="21"/>
  <cols>
    <col min="1" max="1" width="7" style="119" customWidth="1"/>
    <col min="2" max="2" width="18.375" style="119" bestFit="1" customWidth="1"/>
    <col min="3" max="3" width="8.75" style="119" bestFit="1" customWidth="1"/>
    <col min="4" max="4" width="9.875" style="119" bestFit="1" customWidth="1"/>
    <col min="5" max="5" width="9.625" style="119" bestFit="1" customWidth="1"/>
    <col min="6" max="6" width="15" style="119" bestFit="1" customWidth="1"/>
    <col min="7" max="7" width="10.75" style="119" bestFit="1" customWidth="1"/>
    <col min="8" max="8" width="8.75" style="119" customWidth="1"/>
    <col min="9" max="9" width="9.875" style="119" customWidth="1"/>
    <col min="10" max="10" width="9.625" style="119" customWidth="1"/>
    <col min="11" max="11" width="15" style="119" customWidth="1"/>
    <col min="12" max="12" width="10.75" style="119" customWidth="1"/>
    <col min="13" max="13" width="8.75" style="119" customWidth="1"/>
    <col min="14" max="14" width="9.875" style="119" customWidth="1"/>
    <col min="15" max="15" width="9.625" style="119" customWidth="1"/>
    <col min="16" max="16" width="15" style="119" customWidth="1"/>
    <col min="17" max="17" width="10.75" style="119" customWidth="1"/>
    <col min="18" max="18" width="8.75" style="119" customWidth="1"/>
    <col min="19" max="19" width="9.875" style="119" customWidth="1"/>
    <col min="20" max="20" width="9.625" style="119" customWidth="1"/>
    <col min="21" max="21" width="15" style="119" customWidth="1"/>
    <col min="22" max="22" width="10.75" style="119" customWidth="1"/>
    <col min="23" max="23" width="8.75" style="119" customWidth="1"/>
    <col min="24" max="24" width="9.875" style="119" customWidth="1"/>
    <col min="25" max="25" width="9.625" style="119" customWidth="1"/>
    <col min="26" max="26" width="15" style="119" customWidth="1"/>
    <col min="27" max="27" width="10.75" style="119" customWidth="1"/>
    <col min="28" max="28" width="8.75" style="119" customWidth="1"/>
    <col min="29" max="29" width="9.875" style="119" customWidth="1"/>
    <col min="30" max="30" width="9.625" style="119" customWidth="1"/>
    <col min="31" max="31" width="15" style="119" customWidth="1"/>
    <col min="32" max="32" width="10.75" style="119" customWidth="1"/>
    <col min="33" max="33" width="8.75" style="119" customWidth="1"/>
    <col min="34" max="34" width="9.875" style="119" customWidth="1"/>
    <col min="35" max="35" width="9.625" style="119" customWidth="1"/>
    <col min="36" max="36" width="15" style="119" customWidth="1"/>
    <col min="37" max="37" width="10.75" style="119" customWidth="1"/>
    <col min="38" max="38" width="8.75" style="119" customWidth="1"/>
    <col min="39" max="39" width="9.875" style="119" customWidth="1"/>
    <col min="40" max="40" width="9.625" style="119" customWidth="1"/>
    <col min="41" max="41" width="15" style="119" customWidth="1"/>
    <col min="42" max="42" width="10.75" style="119" customWidth="1"/>
    <col min="43" max="43" width="8.75" style="119" customWidth="1"/>
    <col min="44" max="44" width="9.875" style="119" customWidth="1"/>
    <col min="45" max="45" width="9.625" style="119" customWidth="1"/>
    <col min="46" max="46" width="15" style="119" customWidth="1"/>
    <col min="47" max="47" width="10.75" style="119" customWidth="1"/>
    <col min="48" max="48" width="8.75" style="119" customWidth="1"/>
    <col min="49" max="49" width="9.875" style="119" customWidth="1"/>
    <col min="50" max="50" width="9.625" style="119" customWidth="1"/>
    <col min="51" max="51" width="15" style="119" customWidth="1"/>
    <col min="52" max="52" width="10.75" style="119" customWidth="1"/>
    <col min="53" max="53" width="8.75" style="119" customWidth="1"/>
    <col min="54" max="54" width="9.875" style="119" customWidth="1"/>
    <col min="55" max="55" width="9.625" style="119" customWidth="1"/>
    <col min="56" max="56" width="15" style="119" customWidth="1"/>
    <col min="57" max="57" width="10.75" style="119" customWidth="1"/>
    <col min="58" max="58" width="8.75" style="119" customWidth="1"/>
    <col min="59" max="59" width="9.875" style="119" customWidth="1"/>
    <col min="60" max="60" width="9.625" style="119" customWidth="1"/>
    <col min="61" max="61" width="15" style="119" customWidth="1"/>
    <col min="62" max="62" width="10.75" style="119" customWidth="1"/>
    <col min="63" max="63" width="8.75" style="119" customWidth="1"/>
    <col min="64" max="64" width="9.875" style="119" customWidth="1"/>
    <col min="65" max="65" width="9.625" style="119" customWidth="1"/>
    <col min="66" max="66" width="15" style="119" customWidth="1"/>
    <col min="67" max="67" width="10.75" style="119" customWidth="1"/>
    <col min="68" max="68" width="8.75" style="119" customWidth="1"/>
    <col min="69" max="69" width="9.875" style="119" customWidth="1"/>
    <col min="70" max="70" width="9.625" style="119" customWidth="1"/>
    <col min="71" max="71" width="15" style="119" customWidth="1"/>
    <col min="72" max="72" width="10.75" style="119" customWidth="1"/>
    <col min="73" max="73" width="8.75" style="119" customWidth="1"/>
    <col min="74" max="74" width="9.875" style="119" customWidth="1"/>
    <col min="75" max="75" width="9.625" style="119" customWidth="1"/>
    <col min="76" max="76" width="15" style="119" customWidth="1"/>
    <col min="77" max="77" width="10.75" style="119" customWidth="1"/>
    <col min="78" max="78" width="8.75" style="119" customWidth="1"/>
    <col min="79" max="79" width="9.875" style="119" customWidth="1"/>
    <col min="80" max="80" width="9.625" style="119" customWidth="1"/>
    <col min="81" max="81" width="15" style="119" customWidth="1"/>
    <col min="82" max="82" width="10.75" style="119" customWidth="1"/>
    <col min="83" max="83" width="8.75" style="119" customWidth="1"/>
    <col min="84" max="84" width="9.875" style="119" customWidth="1"/>
    <col min="85" max="85" width="9.625" style="119" customWidth="1"/>
    <col min="86" max="86" width="15" style="119" customWidth="1"/>
    <col min="87" max="87" width="10.75" style="119" customWidth="1"/>
    <col min="88" max="88" width="8.75" style="119" customWidth="1"/>
    <col min="89" max="89" width="9.875" style="119" customWidth="1"/>
    <col min="90" max="90" width="9.625" style="119" customWidth="1"/>
    <col min="91" max="91" width="15" style="119" customWidth="1"/>
    <col min="92" max="92" width="10.75" style="119" customWidth="1"/>
    <col min="93" max="93" width="8.75" style="119" customWidth="1"/>
    <col min="94" max="94" width="9.875" style="119" customWidth="1"/>
    <col min="95" max="95" width="9.625" style="119" customWidth="1"/>
    <col min="96" max="96" width="15" style="119" customWidth="1"/>
    <col min="97" max="97" width="10.75" style="119" customWidth="1"/>
    <col min="98" max="98" width="8.75" style="119" customWidth="1"/>
    <col min="99" max="99" width="9.875" style="119" customWidth="1"/>
    <col min="100" max="100" width="9.625" style="119" customWidth="1"/>
    <col min="101" max="101" width="15" style="119" customWidth="1"/>
    <col min="102" max="102" width="10.75" style="119" customWidth="1"/>
    <col min="103" max="103" width="8.75" style="119" customWidth="1"/>
    <col min="104" max="104" width="9.875" style="119" customWidth="1"/>
    <col min="105" max="105" width="9.625" style="119" customWidth="1"/>
    <col min="106" max="106" width="15" style="119" customWidth="1"/>
    <col min="107" max="107" width="10.75" style="119" customWidth="1"/>
    <col min="108" max="108" width="8.75" style="119" customWidth="1"/>
    <col min="109" max="109" width="9.875" style="119" customWidth="1"/>
    <col min="110" max="110" width="9.625" style="119" customWidth="1"/>
    <col min="111" max="111" width="15" style="119" customWidth="1"/>
    <col min="112" max="112" width="10.75" style="119" customWidth="1"/>
    <col min="113" max="113" width="8.75" style="119" customWidth="1"/>
    <col min="114" max="114" width="9.875" style="119" customWidth="1"/>
    <col min="115" max="115" width="9.625" style="119" customWidth="1"/>
    <col min="116" max="116" width="15" style="119" customWidth="1"/>
    <col min="117" max="117" width="10.75" style="119" customWidth="1"/>
    <col min="118" max="118" width="8.75" style="119" customWidth="1"/>
    <col min="119" max="119" width="9.875" style="119" customWidth="1"/>
    <col min="120" max="120" width="9.625" style="119" customWidth="1"/>
    <col min="121" max="121" width="15" style="119" customWidth="1"/>
    <col min="122" max="122" width="10.75" style="119" customWidth="1"/>
    <col min="123" max="123" width="8.75" style="119" customWidth="1"/>
    <col min="124" max="124" width="9.875" style="119" customWidth="1"/>
    <col min="125" max="125" width="9.625" style="119" customWidth="1"/>
    <col min="126" max="126" width="15" style="119" customWidth="1"/>
    <col min="127" max="127" width="10.75" style="119" customWidth="1"/>
    <col min="128" max="128" width="8.75" style="119" customWidth="1"/>
    <col min="129" max="129" width="9.875" style="119" customWidth="1"/>
    <col min="130" max="130" width="9.625" style="119" customWidth="1"/>
    <col min="131" max="131" width="15" style="119" customWidth="1"/>
    <col min="132" max="132" width="10.75" style="119" customWidth="1"/>
    <col min="133" max="133" width="8.75" style="119" customWidth="1"/>
    <col min="134" max="134" width="9.875" style="119" customWidth="1"/>
    <col min="135" max="135" width="9.625" style="119" customWidth="1"/>
    <col min="136" max="136" width="15" style="119" customWidth="1"/>
    <col min="137" max="137" width="10.75" style="119" customWidth="1"/>
    <col min="138" max="138" width="8.75" style="119" customWidth="1"/>
    <col min="139" max="139" width="9.875" style="119" customWidth="1"/>
    <col min="140" max="140" width="9.625" style="119" customWidth="1"/>
    <col min="141" max="141" width="15" style="119" customWidth="1"/>
    <col min="142" max="142" width="10.75" style="119" customWidth="1"/>
    <col min="143" max="143" width="8.75" style="119" customWidth="1"/>
    <col min="144" max="144" width="9.875" style="119" customWidth="1"/>
    <col min="145" max="145" width="9.625" style="119" customWidth="1"/>
    <col min="146" max="146" width="15" style="119" customWidth="1"/>
    <col min="147" max="147" width="10.75" style="119" customWidth="1"/>
    <col min="148" max="148" width="8.75" style="119" bestFit="1" customWidth="1"/>
    <col min="149" max="149" width="9.875" style="119" bestFit="1" customWidth="1"/>
    <col min="150" max="150" width="9.625" style="119" bestFit="1" customWidth="1"/>
    <col min="151" max="151" width="15" style="119" bestFit="1" customWidth="1"/>
    <col min="152" max="152" width="10.75" style="119" bestFit="1" customWidth="1"/>
    <col min="153" max="153" width="8.75" style="119" bestFit="1" customWidth="1"/>
    <col min="154" max="154" width="9.875" style="119" bestFit="1" customWidth="1"/>
    <col min="155" max="155" width="9.625" style="119" bestFit="1" customWidth="1"/>
    <col min="156" max="156" width="15" style="119" bestFit="1" customWidth="1"/>
    <col min="157" max="157" width="10.75" style="119" bestFit="1" customWidth="1"/>
    <col min="158" max="16384" width="9.125" style="119"/>
  </cols>
  <sheetData>
    <row r="1" spans="1:158" s="172" customFormat="1">
      <c r="A1" s="172" t="s">
        <v>736</v>
      </c>
    </row>
    <row r="2" spans="1:158" ht="14.25" customHeight="1"/>
    <row r="3" spans="1:158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0"/>
      <c r="FB3" s="446"/>
    </row>
    <row r="4" spans="1:158">
      <c r="A4" s="469"/>
      <c r="B4" s="469"/>
      <c r="C4" s="73" t="s">
        <v>694</v>
      </c>
      <c r="D4" s="443" t="s">
        <v>695</v>
      </c>
      <c r="E4" s="164" t="s">
        <v>696</v>
      </c>
      <c r="F4" s="443" t="s">
        <v>697</v>
      </c>
      <c r="G4" s="72" t="s">
        <v>698</v>
      </c>
      <c r="H4" s="73" t="s">
        <v>694</v>
      </c>
      <c r="I4" s="443" t="s">
        <v>695</v>
      </c>
      <c r="J4" s="164" t="s">
        <v>696</v>
      </c>
      <c r="K4" s="443" t="s">
        <v>697</v>
      </c>
      <c r="L4" s="72" t="s">
        <v>698</v>
      </c>
      <c r="M4" s="73" t="s">
        <v>694</v>
      </c>
      <c r="N4" s="443" t="s">
        <v>695</v>
      </c>
      <c r="O4" s="164" t="s">
        <v>696</v>
      </c>
      <c r="P4" s="443" t="s">
        <v>697</v>
      </c>
      <c r="Q4" s="72" t="s">
        <v>698</v>
      </c>
      <c r="R4" s="73" t="s">
        <v>694</v>
      </c>
      <c r="S4" s="443" t="s">
        <v>695</v>
      </c>
      <c r="T4" s="164" t="s">
        <v>696</v>
      </c>
      <c r="U4" s="443" t="s">
        <v>697</v>
      </c>
      <c r="V4" s="72" t="s">
        <v>698</v>
      </c>
      <c r="W4" s="73" t="s">
        <v>694</v>
      </c>
      <c r="X4" s="443" t="s">
        <v>695</v>
      </c>
      <c r="Y4" s="164" t="s">
        <v>696</v>
      </c>
      <c r="Z4" s="443" t="s">
        <v>697</v>
      </c>
      <c r="AA4" s="72" t="s">
        <v>698</v>
      </c>
      <c r="AB4" s="73" t="s">
        <v>694</v>
      </c>
      <c r="AC4" s="443" t="s">
        <v>695</v>
      </c>
      <c r="AD4" s="164" t="s">
        <v>696</v>
      </c>
      <c r="AE4" s="443" t="s">
        <v>697</v>
      </c>
      <c r="AF4" s="72" t="s">
        <v>698</v>
      </c>
      <c r="AG4" s="73" t="s">
        <v>694</v>
      </c>
      <c r="AH4" s="443" t="s">
        <v>695</v>
      </c>
      <c r="AI4" s="164" t="s">
        <v>696</v>
      </c>
      <c r="AJ4" s="443" t="s">
        <v>697</v>
      </c>
      <c r="AK4" s="72" t="s">
        <v>698</v>
      </c>
      <c r="AL4" s="73" t="s">
        <v>694</v>
      </c>
      <c r="AM4" s="443" t="s">
        <v>695</v>
      </c>
      <c r="AN4" s="164" t="s">
        <v>696</v>
      </c>
      <c r="AO4" s="443" t="s">
        <v>697</v>
      </c>
      <c r="AP4" s="72" t="s">
        <v>698</v>
      </c>
      <c r="AQ4" s="73" t="s">
        <v>694</v>
      </c>
      <c r="AR4" s="443" t="s">
        <v>695</v>
      </c>
      <c r="AS4" s="164" t="s">
        <v>696</v>
      </c>
      <c r="AT4" s="443" t="s">
        <v>697</v>
      </c>
      <c r="AU4" s="72" t="s">
        <v>698</v>
      </c>
      <c r="AV4" s="73" t="s">
        <v>694</v>
      </c>
      <c r="AW4" s="443" t="s">
        <v>695</v>
      </c>
      <c r="AX4" s="164" t="s">
        <v>696</v>
      </c>
      <c r="AY4" s="443" t="s">
        <v>697</v>
      </c>
      <c r="AZ4" s="72" t="s">
        <v>698</v>
      </c>
      <c r="BA4" s="73" t="s">
        <v>694</v>
      </c>
      <c r="BB4" s="443" t="s">
        <v>695</v>
      </c>
      <c r="BC4" s="164" t="s">
        <v>696</v>
      </c>
      <c r="BD4" s="443" t="s">
        <v>697</v>
      </c>
      <c r="BE4" s="72" t="s">
        <v>698</v>
      </c>
      <c r="BF4" s="73" t="s">
        <v>694</v>
      </c>
      <c r="BG4" s="443" t="s">
        <v>695</v>
      </c>
      <c r="BH4" s="164" t="s">
        <v>696</v>
      </c>
      <c r="BI4" s="443" t="s">
        <v>697</v>
      </c>
      <c r="BJ4" s="72" t="s">
        <v>698</v>
      </c>
      <c r="BK4" s="73" t="s">
        <v>694</v>
      </c>
      <c r="BL4" s="443" t="s">
        <v>695</v>
      </c>
      <c r="BM4" s="164" t="s">
        <v>696</v>
      </c>
      <c r="BN4" s="443" t="s">
        <v>697</v>
      </c>
      <c r="BO4" s="72" t="s">
        <v>698</v>
      </c>
      <c r="BP4" s="73" t="s">
        <v>694</v>
      </c>
      <c r="BQ4" s="443" t="s">
        <v>695</v>
      </c>
      <c r="BR4" s="164" t="s">
        <v>696</v>
      </c>
      <c r="BS4" s="443" t="s">
        <v>697</v>
      </c>
      <c r="BT4" s="72" t="s">
        <v>698</v>
      </c>
      <c r="BU4" s="73" t="s">
        <v>694</v>
      </c>
      <c r="BV4" s="443" t="s">
        <v>695</v>
      </c>
      <c r="BW4" s="164" t="s">
        <v>696</v>
      </c>
      <c r="BX4" s="443" t="s">
        <v>697</v>
      </c>
      <c r="BY4" s="72" t="s">
        <v>698</v>
      </c>
      <c r="BZ4" s="73" t="s">
        <v>694</v>
      </c>
      <c r="CA4" s="443" t="s">
        <v>695</v>
      </c>
      <c r="CB4" s="164" t="s">
        <v>696</v>
      </c>
      <c r="CC4" s="443" t="s">
        <v>697</v>
      </c>
      <c r="CD4" s="72" t="s">
        <v>698</v>
      </c>
      <c r="CE4" s="73" t="s">
        <v>694</v>
      </c>
      <c r="CF4" s="443" t="s">
        <v>695</v>
      </c>
      <c r="CG4" s="164" t="s">
        <v>696</v>
      </c>
      <c r="CH4" s="443" t="s">
        <v>697</v>
      </c>
      <c r="CI4" s="72" t="s">
        <v>698</v>
      </c>
      <c r="CJ4" s="73" t="s">
        <v>694</v>
      </c>
      <c r="CK4" s="443" t="s">
        <v>695</v>
      </c>
      <c r="CL4" s="164" t="s">
        <v>696</v>
      </c>
      <c r="CM4" s="443" t="s">
        <v>697</v>
      </c>
      <c r="CN4" s="72" t="s">
        <v>698</v>
      </c>
      <c r="CO4" s="73" t="s">
        <v>694</v>
      </c>
      <c r="CP4" s="443" t="s">
        <v>695</v>
      </c>
      <c r="CQ4" s="164" t="s">
        <v>696</v>
      </c>
      <c r="CR4" s="443" t="s">
        <v>697</v>
      </c>
      <c r="CS4" s="72" t="s">
        <v>698</v>
      </c>
      <c r="CT4" s="73" t="s">
        <v>694</v>
      </c>
      <c r="CU4" s="443" t="s">
        <v>695</v>
      </c>
      <c r="CV4" s="164" t="s">
        <v>696</v>
      </c>
      <c r="CW4" s="443" t="s">
        <v>697</v>
      </c>
      <c r="CX4" s="72" t="s">
        <v>698</v>
      </c>
      <c r="CY4" s="73" t="s">
        <v>694</v>
      </c>
      <c r="CZ4" s="443" t="s">
        <v>695</v>
      </c>
      <c r="DA4" s="164" t="s">
        <v>696</v>
      </c>
      <c r="DB4" s="443" t="s">
        <v>697</v>
      </c>
      <c r="DC4" s="72" t="s">
        <v>698</v>
      </c>
      <c r="DD4" s="73" t="s">
        <v>694</v>
      </c>
      <c r="DE4" s="443" t="s">
        <v>695</v>
      </c>
      <c r="DF4" s="164" t="s">
        <v>696</v>
      </c>
      <c r="DG4" s="443" t="s">
        <v>697</v>
      </c>
      <c r="DH4" s="72" t="s">
        <v>698</v>
      </c>
      <c r="DI4" s="73" t="s">
        <v>694</v>
      </c>
      <c r="DJ4" s="443" t="s">
        <v>695</v>
      </c>
      <c r="DK4" s="164" t="s">
        <v>696</v>
      </c>
      <c r="DL4" s="443" t="s">
        <v>697</v>
      </c>
      <c r="DM4" s="72" t="s">
        <v>698</v>
      </c>
      <c r="DN4" s="73" t="s">
        <v>694</v>
      </c>
      <c r="DO4" s="443" t="s">
        <v>695</v>
      </c>
      <c r="DP4" s="164" t="s">
        <v>696</v>
      </c>
      <c r="DQ4" s="443" t="s">
        <v>697</v>
      </c>
      <c r="DR4" s="72" t="s">
        <v>698</v>
      </c>
      <c r="DS4" s="73" t="s">
        <v>694</v>
      </c>
      <c r="DT4" s="443" t="s">
        <v>695</v>
      </c>
      <c r="DU4" s="164" t="s">
        <v>696</v>
      </c>
      <c r="DV4" s="443" t="s">
        <v>697</v>
      </c>
      <c r="DW4" s="72" t="s">
        <v>698</v>
      </c>
      <c r="DX4" s="73" t="s">
        <v>694</v>
      </c>
      <c r="DY4" s="443" t="s">
        <v>695</v>
      </c>
      <c r="DZ4" s="164" t="s">
        <v>696</v>
      </c>
      <c r="EA4" s="443" t="s">
        <v>697</v>
      </c>
      <c r="EB4" s="72" t="s">
        <v>698</v>
      </c>
      <c r="EC4" s="73" t="s">
        <v>694</v>
      </c>
      <c r="ED4" s="443" t="s">
        <v>695</v>
      </c>
      <c r="EE4" s="164" t="s">
        <v>696</v>
      </c>
      <c r="EF4" s="443" t="s">
        <v>697</v>
      </c>
      <c r="EG4" s="72" t="s">
        <v>698</v>
      </c>
      <c r="EH4" s="73" t="s">
        <v>694</v>
      </c>
      <c r="EI4" s="443" t="s">
        <v>695</v>
      </c>
      <c r="EJ4" s="164" t="s">
        <v>696</v>
      </c>
      <c r="EK4" s="443" t="s">
        <v>697</v>
      </c>
      <c r="EL4" s="72" t="s">
        <v>698</v>
      </c>
      <c r="EM4" s="73" t="s">
        <v>694</v>
      </c>
      <c r="EN4" s="443" t="s">
        <v>695</v>
      </c>
      <c r="EO4" s="164" t="s">
        <v>696</v>
      </c>
      <c r="EP4" s="443" t="s">
        <v>697</v>
      </c>
      <c r="EQ4" s="72" t="s">
        <v>698</v>
      </c>
      <c r="ER4" s="73" t="s">
        <v>694</v>
      </c>
      <c r="ES4" s="443" t="s">
        <v>695</v>
      </c>
      <c r="ET4" s="164" t="s">
        <v>696</v>
      </c>
      <c r="EU4" s="443" t="s">
        <v>697</v>
      </c>
      <c r="EV4" s="72" t="s">
        <v>698</v>
      </c>
      <c r="EW4" s="73" t="s">
        <v>694</v>
      </c>
      <c r="EX4" s="443" t="s">
        <v>695</v>
      </c>
      <c r="EY4" s="164" t="s">
        <v>696</v>
      </c>
      <c r="EZ4" s="443" t="s">
        <v>697</v>
      </c>
      <c r="FA4" s="72" t="s">
        <v>698</v>
      </c>
    </row>
    <row r="5" spans="1:158">
      <c r="A5" s="166" t="s">
        <v>715</v>
      </c>
      <c r="B5" s="437"/>
      <c r="C5" s="155"/>
      <c r="D5" s="215"/>
      <c r="E5" s="192"/>
      <c r="F5" s="192"/>
      <c r="G5" s="155"/>
      <c r="H5" s="155"/>
      <c r="I5" s="215"/>
      <c r="J5" s="192"/>
      <c r="K5" s="192"/>
      <c r="L5" s="155"/>
      <c r="M5" s="155"/>
      <c r="N5" s="215"/>
      <c r="O5" s="192"/>
      <c r="P5" s="192"/>
      <c r="Q5" s="155"/>
      <c r="R5" s="155"/>
      <c r="S5" s="215"/>
      <c r="T5" s="192"/>
      <c r="U5" s="192"/>
      <c r="V5" s="155"/>
      <c r="W5" s="155"/>
      <c r="X5" s="215"/>
      <c r="Y5" s="192"/>
      <c r="Z5" s="192"/>
      <c r="AA5" s="155"/>
      <c r="AB5" s="155"/>
      <c r="AC5" s="215"/>
      <c r="AD5" s="192"/>
      <c r="AE5" s="192"/>
      <c r="AF5" s="155"/>
      <c r="AG5" s="155"/>
      <c r="AH5" s="215"/>
      <c r="AI5" s="192"/>
      <c r="AJ5" s="192"/>
      <c r="AK5" s="155"/>
      <c r="AL5" s="155"/>
      <c r="AM5" s="215"/>
      <c r="AN5" s="192"/>
      <c r="AO5" s="192"/>
      <c r="AP5" s="155"/>
      <c r="AQ5" s="155"/>
      <c r="AR5" s="215"/>
      <c r="AS5" s="192"/>
      <c r="AT5" s="192"/>
      <c r="AU5" s="155"/>
      <c r="AV5" s="155"/>
      <c r="AW5" s="215"/>
      <c r="AX5" s="192"/>
      <c r="AY5" s="192"/>
      <c r="AZ5" s="155"/>
      <c r="BA5" s="155"/>
      <c r="BB5" s="215"/>
      <c r="BC5" s="192"/>
      <c r="BD5" s="192"/>
      <c r="BE5" s="155"/>
      <c r="BF5" s="155"/>
      <c r="BG5" s="215"/>
      <c r="BH5" s="192"/>
      <c r="BI5" s="192"/>
      <c r="BJ5" s="155"/>
      <c r="BK5" s="155"/>
      <c r="BL5" s="215"/>
      <c r="BM5" s="192"/>
      <c r="BN5" s="192"/>
      <c r="BO5" s="155"/>
      <c r="BP5" s="155"/>
      <c r="BQ5" s="215"/>
      <c r="BR5" s="192"/>
      <c r="BS5" s="192"/>
      <c r="BT5" s="155"/>
      <c r="BU5" s="155"/>
      <c r="BV5" s="215"/>
      <c r="BW5" s="192"/>
      <c r="BX5" s="192"/>
      <c r="BY5" s="155"/>
      <c r="BZ5" s="155"/>
      <c r="CA5" s="215"/>
      <c r="CB5" s="192"/>
      <c r="CC5" s="192"/>
      <c r="CD5" s="155"/>
      <c r="CE5" s="155"/>
      <c r="CF5" s="215"/>
      <c r="CG5" s="192"/>
      <c r="CH5" s="192"/>
      <c r="CI5" s="155"/>
      <c r="CJ5" s="155"/>
      <c r="CK5" s="215"/>
      <c r="CL5" s="192"/>
      <c r="CM5" s="192"/>
      <c r="CN5" s="155"/>
      <c r="CO5" s="155"/>
      <c r="CP5" s="215"/>
      <c r="CQ5" s="192"/>
      <c r="CR5" s="192"/>
      <c r="CS5" s="155"/>
      <c r="CT5" s="155"/>
      <c r="CU5" s="215"/>
      <c r="CV5" s="192"/>
      <c r="CW5" s="192"/>
      <c r="CX5" s="155"/>
      <c r="CY5" s="155"/>
      <c r="CZ5" s="215"/>
      <c r="DA5" s="192"/>
      <c r="DB5" s="192"/>
      <c r="DC5" s="155"/>
      <c r="DD5" s="155"/>
      <c r="DE5" s="215"/>
      <c r="DF5" s="192"/>
      <c r="DG5" s="192"/>
      <c r="DH5" s="155"/>
      <c r="DI5" s="155"/>
      <c r="DJ5" s="215"/>
      <c r="DK5" s="192"/>
      <c r="DL5" s="192"/>
      <c r="DM5" s="155"/>
      <c r="DN5" s="155"/>
      <c r="DO5" s="215"/>
      <c r="DP5" s="192"/>
      <c r="DQ5" s="192"/>
      <c r="DR5" s="155"/>
      <c r="DS5" s="155"/>
      <c r="DT5" s="215"/>
      <c r="DU5" s="192"/>
      <c r="DV5" s="192"/>
      <c r="DW5" s="155"/>
      <c r="DX5" s="155"/>
      <c r="DY5" s="215"/>
      <c r="DZ5" s="192"/>
      <c r="EA5" s="192"/>
      <c r="EB5" s="155"/>
      <c r="EC5" s="155"/>
      <c r="ED5" s="215"/>
      <c r="EE5" s="192"/>
      <c r="EF5" s="192"/>
      <c r="EG5" s="155"/>
      <c r="EH5" s="155"/>
      <c r="EI5" s="215"/>
      <c r="EJ5" s="192"/>
      <c r="EK5" s="192"/>
      <c r="EL5" s="155"/>
      <c r="EM5" s="155"/>
      <c r="EN5" s="215"/>
      <c r="EO5" s="192"/>
      <c r="EP5" s="192"/>
      <c r="EQ5" s="155"/>
      <c r="ER5" s="155"/>
      <c r="ES5" s="215"/>
      <c r="ET5" s="192"/>
      <c r="EU5" s="192"/>
      <c r="EV5" s="155"/>
      <c r="EW5" s="155"/>
      <c r="EX5" s="215"/>
      <c r="EY5" s="192"/>
      <c r="EZ5" s="192"/>
      <c r="FA5" s="155"/>
    </row>
    <row r="6" spans="1:158">
      <c r="A6" s="259">
        <v>1</v>
      </c>
      <c r="B6" s="263" t="s">
        <v>707</v>
      </c>
      <c r="C6" s="134" t="s">
        <v>699</v>
      </c>
      <c r="D6" s="162"/>
      <c r="E6" s="74"/>
      <c r="F6" s="74"/>
      <c r="G6" s="80"/>
      <c r="H6" s="134" t="s">
        <v>699</v>
      </c>
      <c r="I6" s="162"/>
      <c r="J6" s="74"/>
      <c r="K6" s="74"/>
      <c r="L6" s="80"/>
      <c r="M6" s="134" t="s">
        <v>699</v>
      </c>
      <c r="N6" s="162"/>
      <c r="O6" s="74"/>
      <c r="P6" s="74"/>
      <c r="Q6" s="80"/>
      <c r="R6" s="134" t="s">
        <v>699</v>
      </c>
      <c r="S6" s="162"/>
      <c r="T6" s="74"/>
      <c r="U6" s="74"/>
      <c r="V6" s="80"/>
      <c r="W6" s="134" t="s">
        <v>699</v>
      </c>
      <c r="X6" s="162"/>
      <c r="Y6" s="74"/>
      <c r="Z6" s="74"/>
      <c r="AA6" s="80"/>
      <c r="AB6" s="134" t="s">
        <v>699</v>
      </c>
      <c r="AC6" s="162"/>
      <c r="AD6" s="74"/>
      <c r="AE6" s="74"/>
      <c r="AF6" s="80"/>
      <c r="AG6" s="134" t="s">
        <v>699</v>
      </c>
      <c r="AH6" s="162"/>
      <c r="AI6" s="74"/>
      <c r="AJ6" s="74"/>
      <c r="AK6" s="80"/>
      <c r="AL6" s="134" t="s">
        <v>699</v>
      </c>
      <c r="AM6" s="162"/>
      <c r="AN6" s="74"/>
      <c r="AO6" s="74"/>
      <c r="AP6" s="80"/>
      <c r="AQ6" s="134" t="s">
        <v>699</v>
      </c>
      <c r="AR6" s="162"/>
      <c r="AS6" s="74"/>
      <c r="AT6" s="74"/>
      <c r="AU6" s="80"/>
      <c r="AV6" s="134" t="s">
        <v>699</v>
      </c>
      <c r="AW6" s="162"/>
      <c r="AX6" s="74"/>
      <c r="AY6" s="74"/>
      <c r="AZ6" s="80"/>
      <c r="BA6" s="134" t="s">
        <v>699</v>
      </c>
      <c r="BB6" s="162"/>
      <c r="BC6" s="74"/>
      <c r="BD6" s="74"/>
      <c r="BE6" s="80"/>
      <c r="BF6" s="134" t="s">
        <v>699</v>
      </c>
      <c r="BG6" s="162"/>
      <c r="BH6" s="74"/>
      <c r="BI6" s="74"/>
      <c r="BJ6" s="80"/>
      <c r="BK6" s="134" t="s">
        <v>699</v>
      </c>
      <c r="BL6" s="162"/>
      <c r="BM6" s="74"/>
      <c r="BN6" s="74"/>
      <c r="BO6" s="80"/>
      <c r="BP6" s="134" t="s">
        <v>699</v>
      </c>
      <c r="BQ6" s="162"/>
      <c r="BR6" s="74"/>
      <c r="BS6" s="74"/>
      <c r="BT6" s="80"/>
      <c r="BU6" s="134" t="s">
        <v>699</v>
      </c>
      <c r="BV6" s="162"/>
      <c r="BW6" s="74"/>
      <c r="BX6" s="74"/>
      <c r="BY6" s="80"/>
      <c r="BZ6" s="134" t="s">
        <v>699</v>
      </c>
      <c r="CA6" s="162"/>
      <c r="CB6" s="74"/>
      <c r="CC6" s="74"/>
      <c r="CD6" s="80"/>
      <c r="CE6" s="134" t="s">
        <v>699</v>
      </c>
      <c r="CF6" s="162"/>
      <c r="CG6" s="74"/>
      <c r="CH6" s="74"/>
      <c r="CI6" s="80"/>
      <c r="CJ6" s="134" t="s">
        <v>699</v>
      </c>
      <c r="CK6" s="162"/>
      <c r="CL6" s="74"/>
      <c r="CM6" s="74"/>
      <c r="CN6" s="80"/>
      <c r="CO6" s="134" t="s">
        <v>699</v>
      </c>
      <c r="CP6" s="162"/>
      <c r="CQ6" s="74"/>
      <c r="CR6" s="74"/>
      <c r="CS6" s="80"/>
      <c r="CT6" s="134" t="s">
        <v>699</v>
      </c>
      <c r="CU6" s="162"/>
      <c r="CV6" s="74"/>
      <c r="CW6" s="74"/>
      <c r="CX6" s="80"/>
      <c r="CY6" s="134" t="s">
        <v>699</v>
      </c>
      <c r="CZ6" s="162"/>
      <c r="DA6" s="74"/>
      <c r="DB6" s="74"/>
      <c r="DC6" s="80"/>
      <c r="DD6" s="134" t="s">
        <v>699</v>
      </c>
      <c r="DE6" s="162"/>
      <c r="DF6" s="74"/>
      <c r="DG6" s="74"/>
      <c r="DH6" s="80"/>
      <c r="DI6" s="134" t="s">
        <v>699</v>
      </c>
      <c r="DJ6" s="162"/>
      <c r="DK6" s="74"/>
      <c r="DL6" s="74"/>
      <c r="DM6" s="80"/>
      <c r="DN6" s="134" t="s">
        <v>699</v>
      </c>
      <c r="DO6" s="162"/>
      <c r="DP6" s="74"/>
      <c r="DQ6" s="74"/>
      <c r="DR6" s="80"/>
      <c r="DS6" s="134" t="s">
        <v>699</v>
      </c>
      <c r="DT6" s="162"/>
      <c r="DU6" s="74"/>
      <c r="DV6" s="74"/>
      <c r="DW6" s="80"/>
      <c r="DX6" s="134" t="s">
        <v>699</v>
      </c>
      <c r="DY6" s="162"/>
      <c r="DZ6" s="74"/>
      <c r="EA6" s="74"/>
      <c r="EB6" s="80"/>
      <c r="EC6" s="134" t="s">
        <v>699</v>
      </c>
      <c r="ED6" s="162"/>
      <c r="EE6" s="74"/>
      <c r="EF6" s="74"/>
      <c r="EG6" s="80"/>
      <c r="EH6" s="134" t="s">
        <v>699</v>
      </c>
      <c r="EI6" s="162"/>
      <c r="EJ6" s="74"/>
      <c r="EK6" s="74"/>
      <c r="EL6" s="80"/>
      <c r="EM6" s="134" t="s">
        <v>699</v>
      </c>
      <c r="EN6" s="162"/>
      <c r="EO6" s="74"/>
      <c r="EP6" s="74"/>
      <c r="EQ6" s="80"/>
      <c r="ER6" s="134" t="s">
        <v>699</v>
      </c>
      <c r="ES6" s="162"/>
      <c r="ET6" s="74"/>
      <c r="EU6" s="74"/>
      <c r="EV6" s="80"/>
      <c r="EW6" s="134" t="s">
        <v>699</v>
      </c>
      <c r="EX6" s="162"/>
      <c r="EY6" s="74"/>
      <c r="EZ6" s="74"/>
      <c r="FA6" s="80"/>
    </row>
    <row r="7" spans="1:158">
      <c r="A7" s="259">
        <v>2</v>
      </c>
      <c r="B7" s="272" t="s">
        <v>710</v>
      </c>
      <c r="C7" s="134" t="s">
        <v>699</v>
      </c>
      <c r="D7" s="162"/>
      <c r="E7" s="74"/>
      <c r="F7" s="74"/>
      <c r="G7" s="80"/>
      <c r="H7" s="134" t="s">
        <v>699</v>
      </c>
      <c r="I7" s="162"/>
      <c r="J7" s="74"/>
      <c r="K7" s="74"/>
      <c r="L7" s="80"/>
      <c r="M7" s="134" t="s">
        <v>699</v>
      </c>
      <c r="N7" s="162"/>
      <c r="O7" s="74"/>
      <c r="P7" s="74"/>
      <c r="Q7" s="80"/>
      <c r="R7" s="134" t="s">
        <v>699</v>
      </c>
      <c r="S7" s="162"/>
      <c r="T7" s="74"/>
      <c r="U7" s="74"/>
      <c r="V7" s="80"/>
      <c r="W7" s="134" t="s">
        <v>699</v>
      </c>
      <c r="X7" s="162"/>
      <c r="Y7" s="74"/>
      <c r="Z7" s="74"/>
      <c r="AA7" s="80"/>
      <c r="AB7" s="134" t="s">
        <v>699</v>
      </c>
      <c r="AC7" s="162"/>
      <c r="AD7" s="74"/>
      <c r="AE7" s="74"/>
      <c r="AF7" s="80"/>
      <c r="AG7" s="134" t="s">
        <v>699</v>
      </c>
      <c r="AH7" s="162"/>
      <c r="AI7" s="74"/>
      <c r="AJ7" s="74"/>
      <c r="AK7" s="80"/>
      <c r="AL7" s="134" t="s">
        <v>699</v>
      </c>
      <c r="AM7" s="162"/>
      <c r="AN7" s="74"/>
      <c r="AO7" s="74"/>
      <c r="AP7" s="80"/>
      <c r="AQ7" s="134" t="s">
        <v>699</v>
      </c>
      <c r="AR7" s="162"/>
      <c r="AS7" s="74"/>
      <c r="AT7" s="74"/>
      <c r="AU7" s="80"/>
      <c r="AV7" s="134" t="s">
        <v>699</v>
      </c>
      <c r="AW7" s="162"/>
      <c r="AX7" s="74"/>
      <c r="AY7" s="74"/>
      <c r="AZ7" s="80"/>
      <c r="BA7" s="134" t="s">
        <v>699</v>
      </c>
      <c r="BB7" s="162"/>
      <c r="BC7" s="74"/>
      <c r="BD7" s="74"/>
      <c r="BE7" s="80"/>
      <c r="BF7" s="134" t="s">
        <v>699</v>
      </c>
      <c r="BG7" s="162"/>
      <c r="BH7" s="74"/>
      <c r="BI7" s="74"/>
      <c r="BJ7" s="80"/>
      <c r="BK7" s="134" t="s">
        <v>699</v>
      </c>
      <c r="BL7" s="162"/>
      <c r="BM7" s="74"/>
      <c r="BN7" s="74"/>
      <c r="BO7" s="80"/>
      <c r="BP7" s="134" t="s">
        <v>699</v>
      </c>
      <c r="BQ7" s="162"/>
      <c r="BR7" s="74"/>
      <c r="BS7" s="74"/>
      <c r="BT7" s="80"/>
      <c r="BU7" s="134" t="s">
        <v>699</v>
      </c>
      <c r="BV7" s="162"/>
      <c r="BW7" s="74"/>
      <c r="BX7" s="74"/>
      <c r="BY7" s="80"/>
      <c r="BZ7" s="134" t="s">
        <v>699</v>
      </c>
      <c r="CA7" s="162"/>
      <c r="CB7" s="74"/>
      <c r="CC7" s="74"/>
      <c r="CD7" s="80"/>
      <c r="CE7" s="134" t="s">
        <v>699</v>
      </c>
      <c r="CF7" s="162"/>
      <c r="CG7" s="74"/>
      <c r="CH7" s="74"/>
      <c r="CI7" s="80"/>
      <c r="CJ7" s="134" t="s">
        <v>699</v>
      </c>
      <c r="CK7" s="162"/>
      <c r="CL7" s="74"/>
      <c r="CM7" s="74"/>
      <c r="CN7" s="80"/>
      <c r="CO7" s="134" t="s">
        <v>699</v>
      </c>
      <c r="CP7" s="162"/>
      <c r="CQ7" s="74"/>
      <c r="CR7" s="74"/>
      <c r="CS7" s="80"/>
      <c r="CT7" s="134" t="s">
        <v>699</v>
      </c>
      <c r="CU7" s="162"/>
      <c r="CV7" s="74"/>
      <c r="CW7" s="74"/>
      <c r="CX7" s="80"/>
      <c r="CY7" s="134" t="s">
        <v>699</v>
      </c>
      <c r="CZ7" s="162"/>
      <c r="DA7" s="74"/>
      <c r="DB7" s="74"/>
      <c r="DC7" s="80"/>
      <c r="DD7" s="134" t="s">
        <v>699</v>
      </c>
      <c r="DE7" s="162"/>
      <c r="DF7" s="74"/>
      <c r="DG7" s="74"/>
      <c r="DH7" s="80"/>
      <c r="DI7" s="134" t="s">
        <v>699</v>
      </c>
      <c r="DJ7" s="162"/>
      <c r="DK7" s="74"/>
      <c r="DL7" s="74"/>
      <c r="DM7" s="80"/>
      <c r="DN7" s="134" t="s">
        <v>699</v>
      </c>
      <c r="DO7" s="162"/>
      <c r="DP7" s="74"/>
      <c r="DQ7" s="74"/>
      <c r="DR7" s="80"/>
      <c r="DS7" s="134" t="s">
        <v>699</v>
      </c>
      <c r="DT7" s="162"/>
      <c r="DU7" s="74"/>
      <c r="DV7" s="74"/>
      <c r="DW7" s="80"/>
      <c r="DX7" s="134" t="s">
        <v>699</v>
      </c>
      <c r="DY7" s="162"/>
      <c r="DZ7" s="74"/>
      <c r="EA7" s="74"/>
      <c r="EB7" s="80"/>
      <c r="EC7" s="134" t="s">
        <v>699</v>
      </c>
      <c r="ED7" s="162"/>
      <c r="EE7" s="74"/>
      <c r="EF7" s="74"/>
      <c r="EG7" s="80"/>
      <c r="EH7" s="134" t="s">
        <v>699</v>
      </c>
      <c r="EI7" s="162"/>
      <c r="EJ7" s="74"/>
      <c r="EK7" s="74"/>
      <c r="EL7" s="80"/>
      <c r="EM7" s="134" t="s">
        <v>699</v>
      </c>
      <c r="EN7" s="162"/>
      <c r="EO7" s="74"/>
      <c r="EP7" s="74"/>
      <c r="EQ7" s="80"/>
      <c r="ER7" s="134" t="s">
        <v>699</v>
      </c>
      <c r="ES7" s="162"/>
      <c r="ET7" s="74"/>
      <c r="EU7" s="74"/>
      <c r="EV7" s="80"/>
      <c r="EW7" s="134" t="s">
        <v>699</v>
      </c>
      <c r="EX7" s="162"/>
      <c r="EY7" s="74"/>
      <c r="EZ7" s="74"/>
      <c r="FA7" s="80"/>
    </row>
    <row r="8" spans="1:158">
      <c r="A8" s="141">
        <v>3</v>
      </c>
      <c r="B8" s="140" t="s">
        <v>701</v>
      </c>
      <c r="C8" s="134" t="s">
        <v>699</v>
      </c>
      <c r="D8" s="141"/>
      <c r="E8" s="191"/>
      <c r="F8" s="191"/>
      <c r="G8" s="134"/>
      <c r="H8" s="134" t="s">
        <v>699</v>
      </c>
      <c r="I8" s="141"/>
      <c r="J8" s="191"/>
      <c r="K8" s="191"/>
      <c r="L8" s="134"/>
      <c r="M8" s="134" t="s">
        <v>699</v>
      </c>
      <c r="N8" s="141"/>
      <c r="O8" s="191"/>
      <c r="P8" s="191"/>
      <c r="Q8" s="134"/>
      <c r="R8" s="134" t="s">
        <v>699</v>
      </c>
      <c r="S8" s="141"/>
      <c r="T8" s="191"/>
      <c r="U8" s="191"/>
      <c r="V8" s="134"/>
      <c r="W8" s="134" t="s">
        <v>699</v>
      </c>
      <c r="X8" s="141"/>
      <c r="Y8" s="191"/>
      <c r="Z8" s="191"/>
      <c r="AA8" s="134"/>
      <c r="AB8" s="134" t="s">
        <v>699</v>
      </c>
      <c r="AC8" s="141"/>
      <c r="AD8" s="191"/>
      <c r="AE8" s="191"/>
      <c r="AF8" s="134"/>
      <c r="AG8" s="134" t="s">
        <v>699</v>
      </c>
      <c r="AH8" s="141"/>
      <c r="AI8" s="191"/>
      <c r="AJ8" s="191"/>
      <c r="AK8" s="134"/>
      <c r="AL8" s="134" t="s">
        <v>699</v>
      </c>
      <c r="AM8" s="141"/>
      <c r="AN8" s="191"/>
      <c r="AO8" s="191"/>
      <c r="AP8" s="134"/>
      <c r="AQ8" s="134" t="s">
        <v>699</v>
      </c>
      <c r="AR8" s="141"/>
      <c r="AS8" s="191"/>
      <c r="AT8" s="191"/>
      <c r="AU8" s="134"/>
      <c r="AV8" s="134" t="s">
        <v>699</v>
      </c>
      <c r="AW8" s="141"/>
      <c r="AX8" s="191"/>
      <c r="AY8" s="191"/>
      <c r="AZ8" s="134"/>
      <c r="BA8" s="134" t="s">
        <v>699</v>
      </c>
      <c r="BB8" s="141"/>
      <c r="BC8" s="191"/>
      <c r="BD8" s="191"/>
      <c r="BE8" s="134"/>
      <c r="BF8" s="134" t="s">
        <v>699</v>
      </c>
      <c r="BG8" s="141"/>
      <c r="BH8" s="191"/>
      <c r="BI8" s="191"/>
      <c r="BJ8" s="134"/>
      <c r="BK8" s="134" t="s">
        <v>699</v>
      </c>
      <c r="BL8" s="141"/>
      <c r="BM8" s="191"/>
      <c r="BN8" s="191"/>
      <c r="BO8" s="134"/>
      <c r="BP8" s="134" t="s">
        <v>699</v>
      </c>
      <c r="BQ8" s="141"/>
      <c r="BR8" s="191"/>
      <c r="BS8" s="191"/>
      <c r="BT8" s="134"/>
      <c r="BU8" s="134" t="s">
        <v>699</v>
      </c>
      <c r="BV8" s="141"/>
      <c r="BW8" s="191"/>
      <c r="BX8" s="191"/>
      <c r="BY8" s="134"/>
      <c r="BZ8" s="134" t="s">
        <v>699</v>
      </c>
      <c r="CA8" s="141"/>
      <c r="CB8" s="191"/>
      <c r="CC8" s="191"/>
      <c r="CD8" s="134"/>
      <c r="CE8" s="134" t="s">
        <v>699</v>
      </c>
      <c r="CF8" s="141"/>
      <c r="CG8" s="191"/>
      <c r="CH8" s="191"/>
      <c r="CI8" s="134"/>
      <c r="CJ8" s="134" t="s">
        <v>699</v>
      </c>
      <c r="CK8" s="141"/>
      <c r="CL8" s="191"/>
      <c r="CM8" s="191"/>
      <c r="CN8" s="134"/>
      <c r="CO8" s="134" t="s">
        <v>699</v>
      </c>
      <c r="CP8" s="141"/>
      <c r="CQ8" s="191"/>
      <c r="CR8" s="191"/>
      <c r="CS8" s="134"/>
      <c r="CT8" s="134" t="s">
        <v>699</v>
      </c>
      <c r="CU8" s="141"/>
      <c r="CV8" s="191"/>
      <c r="CW8" s="191"/>
      <c r="CX8" s="134"/>
      <c r="CY8" s="134" t="s">
        <v>699</v>
      </c>
      <c r="CZ8" s="141"/>
      <c r="DA8" s="191"/>
      <c r="DB8" s="191"/>
      <c r="DC8" s="134"/>
      <c r="DD8" s="134" t="s">
        <v>699</v>
      </c>
      <c r="DE8" s="141"/>
      <c r="DF8" s="191"/>
      <c r="DG8" s="191"/>
      <c r="DH8" s="134"/>
      <c r="DI8" s="134" t="s">
        <v>699</v>
      </c>
      <c r="DJ8" s="141"/>
      <c r="DK8" s="191"/>
      <c r="DL8" s="191"/>
      <c r="DM8" s="134"/>
      <c r="DN8" s="134" t="s">
        <v>699</v>
      </c>
      <c r="DO8" s="141"/>
      <c r="DP8" s="191"/>
      <c r="DQ8" s="191"/>
      <c r="DR8" s="134"/>
      <c r="DS8" s="134" t="s">
        <v>699</v>
      </c>
      <c r="DT8" s="141"/>
      <c r="DU8" s="191"/>
      <c r="DV8" s="191"/>
      <c r="DW8" s="134"/>
      <c r="DX8" s="134" t="s">
        <v>699</v>
      </c>
      <c r="DY8" s="141"/>
      <c r="DZ8" s="191"/>
      <c r="EA8" s="191"/>
      <c r="EB8" s="134"/>
      <c r="EC8" s="134" t="s">
        <v>699</v>
      </c>
      <c r="ED8" s="141"/>
      <c r="EE8" s="191"/>
      <c r="EF8" s="191"/>
      <c r="EG8" s="134"/>
      <c r="EH8" s="134" t="s">
        <v>699</v>
      </c>
      <c r="EI8" s="141"/>
      <c r="EJ8" s="191"/>
      <c r="EK8" s="191"/>
      <c r="EL8" s="134"/>
      <c r="EM8" s="134" t="s">
        <v>699</v>
      </c>
      <c r="EN8" s="141"/>
      <c r="EO8" s="191"/>
      <c r="EP8" s="191"/>
      <c r="EQ8" s="134"/>
      <c r="ER8" s="134" t="s">
        <v>699</v>
      </c>
      <c r="ES8" s="141"/>
      <c r="ET8" s="191"/>
      <c r="EU8" s="191"/>
      <c r="EV8" s="134"/>
      <c r="EW8" s="134" t="s">
        <v>699</v>
      </c>
      <c r="EX8" s="141"/>
      <c r="EY8" s="191"/>
      <c r="EZ8" s="191"/>
      <c r="FA8" s="134"/>
    </row>
    <row r="9" spans="1:158">
      <c r="A9" s="141"/>
      <c r="B9" s="132"/>
      <c r="C9" s="132" t="s">
        <v>702</v>
      </c>
      <c r="D9" s="141"/>
      <c r="E9" s="191"/>
      <c r="F9" s="191"/>
      <c r="G9" s="134"/>
      <c r="H9" s="132" t="s">
        <v>702</v>
      </c>
      <c r="I9" s="141"/>
      <c r="J9" s="191"/>
      <c r="K9" s="191"/>
      <c r="L9" s="134"/>
      <c r="M9" s="132" t="s">
        <v>702</v>
      </c>
      <c r="N9" s="141"/>
      <c r="O9" s="191"/>
      <c r="P9" s="191"/>
      <c r="Q9" s="134"/>
      <c r="R9" s="132" t="s">
        <v>702</v>
      </c>
      <c r="S9" s="141"/>
      <c r="T9" s="191"/>
      <c r="U9" s="191"/>
      <c r="V9" s="134"/>
      <c r="W9" s="132" t="s">
        <v>702</v>
      </c>
      <c r="X9" s="141"/>
      <c r="Y9" s="191"/>
      <c r="Z9" s="191"/>
      <c r="AA9" s="134"/>
      <c r="AB9" s="132" t="s">
        <v>702</v>
      </c>
      <c r="AC9" s="141"/>
      <c r="AD9" s="191"/>
      <c r="AE9" s="191"/>
      <c r="AF9" s="134"/>
      <c r="AG9" s="132" t="s">
        <v>702</v>
      </c>
      <c r="AH9" s="141"/>
      <c r="AI9" s="191"/>
      <c r="AJ9" s="191"/>
      <c r="AK9" s="134"/>
      <c r="AL9" s="132" t="s">
        <v>702</v>
      </c>
      <c r="AM9" s="141"/>
      <c r="AN9" s="191"/>
      <c r="AO9" s="191"/>
      <c r="AP9" s="134"/>
      <c r="AQ9" s="132" t="s">
        <v>702</v>
      </c>
      <c r="AR9" s="141"/>
      <c r="AS9" s="191"/>
      <c r="AT9" s="191"/>
      <c r="AU9" s="134"/>
      <c r="AV9" s="132" t="s">
        <v>702</v>
      </c>
      <c r="AW9" s="141"/>
      <c r="AX9" s="191"/>
      <c r="AY9" s="191"/>
      <c r="AZ9" s="134"/>
      <c r="BA9" s="132" t="s">
        <v>702</v>
      </c>
      <c r="BB9" s="141"/>
      <c r="BC9" s="191"/>
      <c r="BD9" s="191"/>
      <c r="BE9" s="134"/>
      <c r="BF9" s="132" t="s">
        <v>702</v>
      </c>
      <c r="BG9" s="141"/>
      <c r="BH9" s="191"/>
      <c r="BI9" s="191"/>
      <c r="BJ9" s="134"/>
      <c r="BK9" s="132" t="s">
        <v>702</v>
      </c>
      <c r="BL9" s="141"/>
      <c r="BM9" s="191"/>
      <c r="BN9" s="191"/>
      <c r="BO9" s="134"/>
      <c r="BP9" s="132" t="s">
        <v>702</v>
      </c>
      <c r="BQ9" s="141"/>
      <c r="BR9" s="191"/>
      <c r="BS9" s="191"/>
      <c r="BT9" s="134"/>
      <c r="BU9" s="132" t="s">
        <v>702</v>
      </c>
      <c r="BV9" s="141"/>
      <c r="BW9" s="191"/>
      <c r="BX9" s="191"/>
      <c r="BY9" s="134"/>
      <c r="BZ9" s="132" t="s">
        <v>702</v>
      </c>
      <c r="CA9" s="141"/>
      <c r="CB9" s="191"/>
      <c r="CC9" s="191"/>
      <c r="CD9" s="134"/>
      <c r="CE9" s="132" t="s">
        <v>702</v>
      </c>
      <c r="CF9" s="141"/>
      <c r="CG9" s="191"/>
      <c r="CH9" s="191"/>
      <c r="CI9" s="134"/>
      <c r="CJ9" s="132" t="s">
        <v>702</v>
      </c>
      <c r="CK9" s="141"/>
      <c r="CL9" s="191"/>
      <c r="CM9" s="191"/>
      <c r="CN9" s="134"/>
      <c r="CO9" s="132" t="s">
        <v>702</v>
      </c>
      <c r="CP9" s="141"/>
      <c r="CQ9" s="191"/>
      <c r="CR9" s="191"/>
      <c r="CS9" s="134"/>
      <c r="CT9" s="132" t="s">
        <v>702</v>
      </c>
      <c r="CU9" s="141"/>
      <c r="CV9" s="191"/>
      <c r="CW9" s="191"/>
      <c r="CX9" s="134"/>
      <c r="CY9" s="132" t="s">
        <v>702</v>
      </c>
      <c r="CZ9" s="141"/>
      <c r="DA9" s="191"/>
      <c r="DB9" s="191"/>
      <c r="DC9" s="134"/>
      <c r="DD9" s="132" t="s">
        <v>702</v>
      </c>
      <c r="DE9" s="141"/>
      <c r="DF9" s="191"/>
      <c r="DG9" s="191"/>
      <c r="DH9" s="134"/>
      <c r="DI9" s="132" t="s">
        <v>702</v>
      </c>
      <c r="DJ9" s="141"/>
      <c r="DK9" s="191"/>
      <c r="DL9" s="191"/>
      <c r="DM9" s="134"/>
      <c r="DN9" s="132" t="s">
        <v>702</v>
      </c>
      <c r="DO9" s="141"/>
      <c r="DP9" s="191"/>
      <c r="DQ9" s="191"/>
      <c r="DR9" s="134"/>
      <c r="DS9" s="132" t="s">
        <v>702</v>
      </c>
      <c r="DT9" s="141"/>
      <c r="DU9" s="191"/>
      <c r="DV9" s="191"/>
      <c r="DW9" s="134"/>
      <c r="DX9" s="132" t="s">
        <v>702</v>
      </c>
      <c r="DY9" s="141"/>
      <c r="DZ9" s="191"/>
      <c r="EA9" s="191"/>
      <c r="EB9" s="134"/>
      <c r="EC9" s="132" t="s">
        <v>702</v>
      </c>
      <c r="ED9" s="141"/>
      <c r="EE9" s="191"/>
      <c r="EF9" s="191"/>
      <c r="EG9" s="134"/>
      <c r="EH9" s="132" t="s">
        <v>702</v>
      </c>
      <c r="EI9" s="141"/>
      <c r="EJ9" s="191"/>
      <c r="EK9" s="191"/>
      <c r="EL9" s="134"/>
      <c r="EM9" s="132" t="s">
        <v>702</v>
      </c>
      <c r="EN9" s="141"/>
      <c r="EO9" s="191"/>
      <c r="EP9" s="191"/>
      <c r="EQ9" s="134"/>
      <c r="ER9" s="132" t="s">
        <v>702</v>
      </c>
      <c r="ES9" s="141"/>
      <c r="ET9" s="191"/>
      <c r="EU9" s="191"/>
      <c r="EV9" s="134"/>
      <c r="EW9" s="132" t="s">
        <v>702</v>
      </c>
      <c r="EX9" s="141"/>
      <c r="EY9" s="191"/>
      <c r="EZ9" s="191"/>
      <c r="FA9" s="134"/>
    </row>
    <row r="10" spans="1:158">
      <c r="A10" s="141">
        <v>4</v>
      </c>
      <c r="B10" s="132" t="s">
        <v>714</v>
      </c>
      <c r="C10" s="134" t="s">
        <v>699</v>
      </c>
      <c r="D10" s="141"/>
      <c r="E10" s="191"/>
      <c r="F10" s="191"/>
      <c r="G10" s="134"/>
      <c r="H10" s="134" t="s">
        <v>699</v>
      </c>
      <c r="I10" s="141"/>
      <c r="J10" s="191"/>
      <c r="K10" s="191"/>
      <c r="L10" s="134"/>
      <c r="M10" s="134" t="s">
        <v>699</v>
      </c>
      <c r="N10" s="141"/>
      <c r="O10" s="191"/>
      <c r="P10" s="191"/>
      <c r="Q10" s="134"/>
      <c r="R10" s="134" t="s">
        <v>699</v>
      </c>
      <c r="S10" s="141"/>
      <c r="T10" s="191"/>
      <c r="U10" s="191"/>
      <c r="V10" s="134"/>
      <c r="W10" s="134" t="s">
        <v>699</v>
      </c>
      <c r="X10" s="141"/>
      <c r="Y10" s="191"/>
      <c r="Z10" s="191"/>
      <c r="AA10" s="134"/>
      <c r="AB10" s="134" t="s">
        <v>699</v>
      </c>
      <c r="AC10" s="141"/>
      <c r="AD10" s="191"/>
      <c r="AE10" s="191"/>
      <c r="AF10" s="134"/>
      <c r="AG10" s="134" t="s">
        <v>699</v>
      </c>
      <c r="AH10" s="141"/>
      <c r="AI10" s="191"/>
      <c r="AJ10" s="191"/>
      <c r="AK10" s="134"/>
      <c r="AL10" s="134" t="s">
        <v>699</v>
      </c>
      <c r="AM10" s="141"/>
      <c r="AN10" s="191"/>
      <c r="AO10" s="191"/>
      <c r="AP10" s="134"/>
      <c r="AQ10" s="134" t="s">
        <v>699</v>
      </c>
      <c r="AR10" s="141"/>
      <c r="AS10" s="191"/>
      <c r="AT10" s="191"/>
      <c r="AU10" s="134"/>
      <c r="AV10" s="134" t="s">
        <v>699</v>
      </c>
      <c r="AW10" s="141"/>
      <c r="AX10" s="191"/>
      <c r="AY10" s="191"/>
      <c r="AZ10" s="134"/>
      <c r="BA10" s="134" t="s">
        <v>699</v>
      </c>
      <c r="BB10" s="141"/>
      <c r="BC10" s="191"/>
      <c r="BD10" s="191"/>
      <c r="BE10" s="134"/>
      <c r="BF10" s="134" t="s">
        <v>699</v>
      </c>
      <c r="BG10" s="141"/>
      <c r="BH10" s="191"/>
      <c r="BI10" s="191"/>
      <c r="BJ10" s="134"/>
      <c r="BK10" s="134" t="s">
        <v>699</v>
      </c>
      <c r="BL10" s="141"/>
      <c r="BM10" s="191"/>
      <c r="BN10" s="191"/>
      <c r="BO10" s="134"/>
      <c r="BP10" s="134" t="s">
        <v>699</v>
      </c>
      <c r="BQ10" s="141"/>
      <c r="BR10" s="191"/>
      <c r="BS10" s="191"/>
      <c r="BT10" s="134"/>
      <c r="BU10" s="134" t="s">
        <v>699</v>
      </c>
      <c r="BV10" s="141"/>
      <c r="BW10" s="191"/>
      <c r="BX10" s="191"/>
      <c r="BY10" s="134"/>
      <c r="BZ10" s="134" t="s">
        <v>699</v>
      </c>
      <c r="CA10" s="141"/>
      <c r="CB10" s="191"/>
      <c r="CC10" s="191"/>
      <c r="CD10" s="134"/>
      <c r="CE10" s="134" t="s">
        <v>699</v>
      </c>
      <c r="CF10" s="141"/>
      <c r="CG10" s="191"/>
      <c r="CH10" s="191"/>
      <c r="CI10" s="134"/>
      <c r="CJ10" s="134" t="s">
        <v>699</v>
      </c>
      <c r="CK10" s="141"/>
      <c r="CL10" s="191"/>
      <c r="CM10" s="191"/>
      <c r="CN10" s="134"/>
      <c r="CO10" s="134" t="s">
        <v>699</v>
      </c>
      <c r="CP10" s="141"/>
      <c r="CQ10" s="191"/>
      <c r="CR10" s="191"/>
      <c r="CS10" s="134"/>
      <c r="CT10" s="134" t="s">
        <v>699</v>
      </c>
      <c r="CU10" s="141"/>
      <c r="CV10" s="191"/>
      <c r="CW10" s="191"/>
      <c r="CX10" s="134"/>
      <c r="CY10" s="134" t="s">
        <v>699</v>
      </c>
      <c r="CZ10" s="141"/>
      <c r="DA10" s="191"/>
      <c r="DB10" s="191"/>
      <c r="DC10" s="134"/>
      <c r="DD10" s="134" t="s">
        <v>699</v>
      </c>
      <c r="DE10" s="141"/>
      <c r="DF10" s="191"/>
      <c r="DG10" s="191"/>
      <c r="DH10" s="134"/>
      <c r="DI10" s="134" t="s">
        <v>699</v>
      </c>
      <c r="DJ10" s="141"/>
      <c r="DK10" s="191"/>
      <c r="DL10" s="191"/>
      <c r="DM10" s="134"/>
      <c r="DN10" s="134" t="s">
        <v>699</v>
      </c>
      <c r="DO10" s="141"/>
      <c r="DP10" s="191"/>
      <c r="DQ10" s="191"/>
      <c r="DR10" s="134"/>
      <c r="DS10" s="134" t="s">
        <v>699</v>
      </c>
      <c r="DT10" s="141"/>
      <c r="DU10" s="191"/>
      <c r="DV10" s="191"/>
      <c r="DW10" s="134"/>
      <c r="DX10" s="134" t="s">
        <v>699</v>
      </c>
      <c r="DY10" s="141"/>
      <c r="DZ10" s="191"/>
      <c r="EA10" s="191"/>
      <c r="EB10" s="134"/>
      <c r="EC10" s="134" t="s">
        <v>699</v>
      </c>
      <c r="ED10" s="141"/>
      <c r="EE10" s="191"/>
      <c r="EF10" s="191"/>
      <c r="EG10" s="134"/>
      <c r="EH10" s="134" t="s">
        <v>699</v>
      </c>
      <c r="EI10" s="141"/>
      <c r="EJ10" s="191"/>
      <c r="EK10" s="191"/>
      <c r="EL10" s="134"/>
      <c r="EM10" s="134" t="s">
        <v>699</v>
      </c>
      <c r="EN10" s="141"/>
      <c r="EO10" s="191"/>
      <c r="EP10" s="191"/>
      <c r="EQ10" s="134"/>
      <c r="ER10" s="134" t="s">
        <v>699</v>
      </c>
      <c r="ES10" s="141"/>
      <c r="ET10" s="191"/>
      <c r="EU10" s="191"/>
      <c r="EV10" s="134"/>
      <c r="EW10" s="134" t="s">
        <v>699</v>
      </c>
      <c r="EX10" s="141"/>
      <c r="EY10" s="191"/>
      <c r="EZ10" s="191"/>
      <c r="FA10" s="134"/>
    </row>
    <row r="11" spans="1:158" ht="21.75" thickBot="1">
      <c r="A11" s="432"/>
      <c r="B11" s="245"/>
      <c r="C11" s="245" t="s">
        <v>702</v>
      </c>
      <c r="D11" s="432"/>
      <c r="E11" s="433"/>
      <c r="F11" s="433"/>
      <c r="G11" s="434"/>
      <c r="H11" s="245" t="s">
        <v>702</v>
      </c>
      <c r="I11" s="432"/>
      <c r="J11" s="433"/>
      <c r="K11" s="433"/>
      <c r="L11" s="434"/>
      <c r="M11" s="245" t="s">
        <v>702</v>
      </c>
      <c r="N11" s="432"/>
      <c r="O11" s="433"/>
      <c r="P11" s="433"/>
      <c r="Q11" s="434"/>
      <c r="R11" s="245" t="s">
        <v>702</v>
      </c>
      <c r="S11" s="432"/>
      <c r="T11" s="433"/>
      <c r="U11" s="433"/>
      <c r="V11" s="434"/>
      <c r="W11" s="245" t="s">
        <v>702</v>
      </c>
      <c r="X11" s="432"/>
      <c r="Y11" s="433"/>
      <c r="Z11" s="433"/>
      <c r="AA11" s="434"/>
      <c r="AB11" s="245" t="s">
        <v>702</v>
      </c>
      <c r="AC11" s="432"/>
      <c r="AD11" s="433"/>
      <c r="AE11" s="433"/>
      <c r="AF11" s="434"/>
      <c r="AG11" s="245" t="s">
        <v>702</v>
      </c>
      <c r="AH11" s="432"/>
      <c r="AI11" s="433"/>
      <c r="AJ11" s="433"/>
      <c r="AK11" s="434"/>
      <c r="AL11" s="245" t="s">
        <v>702</v>
      </c>
      <c r="AM11" s="432"/>
      <c r="AN11" s="433"/>
      <c r="AO11" s="433"/>
      <c r="AP11" s="434"/>
      <c r="AQ11" s="245" t="s">
        <v>702</v>
      </c>
      <c r="AR11" s="432"/>
      <c r="AS11" s="433"/>
      <c r="AT11" s="433"/>
      <c r="AU11" s="434"/>
      <c r="AV11" s="245" t="s">
        <v>702</v>
      </c>
      <c r="AW11" s="432"/>
      <c r="AX11" s="433"/>
      <c r="AY11" s="433"/>
      <c r="AZ11" s="434"/>
      <c r="BA11" s="245" t="s">
        <v>702</v>
      </c>
      <c r="BB11" s="432"/>
      <c r="BC11" s="433"/>
      <c r="BD11" s="433"/>
      <c r="BE11" s="434"/>
      <c r="BF11" s="245" t="s">
        <v>702</v>
      </c>
      <c r="BG11" s="432"/>
      <c r="BH11" s="433"/>
      <c r="BI11" s="433"/>
      <c r="BJ11" s="434"/>
      <c r="BK11" s="245" t="s">
        <v>702</v>
      </c>
      <c r="BL11" s="432"/>
      <c r="BM11" s="433"/>
      <c r="BN11" s="433"/>
      <c r="BO11" s="434"/>
      <c r="BP11" s="245" t="s">
        <v>702</v>
      </c>
      <c r="BQ11" s="432"/>
      <c r="BR11" s="433"/>
      <c r="BS11" s="433"/>
      <c r="BT11" s="434"/>
      <c r="BU11" s="245" t="s">
        <v>702</v>
      </c>
      <c r="BV11" s="432"/>
      <c r="BW11" s="433"/>
      <c r="BX11" s="433"/>
      <c r="BY11" s="434"/>
      <c r="BZ11" s="245" t="s">
        <v>702</v>
      </c>
      <c r="CA11" s="432"/>
      <c r="CB11" s="433"/>
      <c r="CC11" s="433"/>
      <c r="CD11" s="434"/>
      <c r="CE11" s="245" t="s">
        <v>702</v>
      </c>
      <c r="CF11" s="432"/>
      <c r="CG11" s="433"/>
      <c r="CH11" s="433"/>
      <c r="CI11" s="434"/>
      <c r="CJ11" s="245" t="s">
        <v>702</v>
      </c>
      <c r="CK11" s="432"/>
      <c r="CL11" s="433"/>
      <c r="CM11" s="433"/>
      <c r="CN11" s="434"/>
      <c r="CO11" s="245" t="s">
        <v>702</v>
      </c>
      <c r="CP11" s="432"/>
      <c r="CQ11" s="433"/>
      <c r="CR11" s="433"/>
      <c r="CS11" s="434"/>
      <c r="CT11" s="245" t="s">
        <v>702</v>
      </c>
      <c r="CU11" s="432"/>
      <c r="CV11" s="433"/>
      <c r="CW11" s="433"/>
      <c r="CX11" s="434"/>
      <c r="CY11" s="245" t="s">
        <v>702</v>
      </c>
      <c r="CZ11" s="432"/>
      <c r="DA11" s="433"/>
      <c r="DB11" s="433"/>
      <c r="DC11" s="434"/>
      <c r="DD11" s="245" t="s">
        <v>702</v>
      </c>
      <c r="DE11" s="432"/>
      <c r="DF11" s="433"/>
      <c r="DG11" s="433"/>
      <c r="DH11" s="434"/>
      <c r="DI11" s="245" t="s">
        <v>702</v>
      </c>
      <c r="DJ11" s="432"/>
      <c r="DK11" s="433"/>
      <c r="DL11" s="433"/>
      <c r="DM11" s="434"/>
      <c r="DN11" s="245" t="s">
        <v>702</v>
      </c>
      <c r="DO11" s="432"/>
      <c r="DP11" s="433"/>
      <c r="DQ11" s="433"/>
      <c r="DR11" s="434"/>
      <c r="DS11" s="245" t="s">
        <v>702</v>
      </c>
      <c r="DT11" s="432"/>
      <c r="DU11" s="433"/>
      <c r="DV11" s="433"/>
      <c r="DW11" s="434"/>
      <c r="DX11" s="245" t="s">
        <v>702</v>
      </c>
      <c r="DY11" s="432"/>
      <c r="DZ11" s="433"/>
      <c r="EA11" s="433"/>
      <c r="EB11" s="434"/>
      <c r="EC11" s="245" t="s">
        <v>702</v>
      </c>
      <c r="ED11" s="432"/>
      <c r="EE11" s="433"/>
      <c r="EF11" s="433"/>
      <c r="EG11" s="434"/>
      <c r="EH11" s="245" t="s">
        <v>702</v>
      </c>
      <c r="EI11" s="432"/>
      <c r="EJ11" s="433"/>
      <c r="EK11" s="433"/>
      <c r="EL11" s="434"/>
      <c r="EM11" s="245" t="s">
        <v>702</v>
      </c>
      <c r="EN11" s="432"/>
      <c r="EO11" s="433"/>
      <c r="EP11" s="433"/>
      <c r="EQ11" s="434"/>
      <c r="ER11" s="245" t="s">
        <v>702</v>
      </c>
      <c r="ES11" s="432"/>
      <c r="ET11" s="433"/>
      <c r="EU11" s="433"/>
      <c r="EV11" s="434"/>
      <c r="EW11" s="245" t="s">
        <v>702</v>
      </c>
      <c r="EX11" s="432"/>
      <c r="EY11" s="433"/>
      <c r="EZ11" s="433"/>
      <c r="FA11" s="434"/>
    </row>
    <row r="12" spans="1:158" ht="21.75" thickBot="1">
      <c r="A12" s="430"/>
      <c r="B12" s="248" t="s">
        <v>43</v>
      </c>
      <c r="C12" s="431"/>
      <c r="D12" s="248"/>
      <c r="E12" s="248"/>
      <c r="F12" s="248"/>
      <c r="G12" s="248"/>
      <c r="H12" s="431"/>
      <c r="I12" s="248"/>
      <c r="J12" s="248"/>
      <c r="K12" s="248"/>
      <c r="L12" s="248"/>
      <c r="M12" s="431"/>
      <c r="N12" s="248"/>
      <c r="O12" s="248"/>
      <c r="P12" s="248"/>
      <c r="Q12" s="248"/>
      <c r="R12" s="431"/>
      <c r="S12" s="248"/>
      <c r="T12" s="248"/>
      <c r="U12" s="248"/>
      <c r="V12" s="248"/>
      <c r="W12" s="431"/>
      <c r="X12" s="248"/>
      <c r="Y12" s="248"/>
      <c r="Z12" s="248"/>
      <c r="AA12" s="248"/>
      <c r="AB12" s="431"/>
      <c r="AC12" s="248"/>
      <c r="AD12" s="248"/>
      <c r="AE12" s="248"/>
      <c r="AF12" s="248"/>
      <c r="AG12" s="431"/>
      <c r="AH12" s="248"/>
      <c r="AI12" s="248"/>
      <c r="AJ12" s="248"/>
      <c r="AK12" s="248"/>
      <c r="AL12" s="431"/>
      <c r="AM12" s="248"/>
      <c r="AN12" s="248"/>
      <c r="AO12" s="248"/>
      <c r="AP12" s="248"/>
      <c r="AQ12" s="431"/>
      <c r="AR12" s="248"/>
      <c r="AS12" s="248"/>
      <c r="AT12" s="248"/>
      <c r="AU12" s="248"/>
      <c r="AV12" s="431"/>
      <c r="AW12" s="248"/>
      <c r="AX12" s="248"/>
      <c r="AY12" s="248"/>
      <c r="AZ12" s="248"/>
      <c r="BA12" s="431"/>
      <c r="BB12" s="248"/>
      <c r="BC12" s="248"/>
      <c r="BD12" s="248"/>
      <c r="BE12" s="248"/>
      <c r="BF12" s="431"/>
      <c r="BG12" s="248"/>
      <c r="BH12" s="248"/>
      <c r="BI12" s="248"/>
      <c r="BJ12" s="248"/>
      <c r="BK12" s="431"/>
      <c r="BL12" s="248"/>
      <c r="BM12" s="248"/>
      <c r="BN12" s="248"/>
      <c r="BO12" s="248"/>
      <c r="BP12" s="431"/>
      <c r="BQ12" s="248"/>
      <c r="BR12" s="248"/>
      <c r="BS12" s="248"/>
      <c r="BT12" s="248"/>
      <c r="BU12" s="431"/>
      <c r="BV12" s="248"/>
      <c r="BW12" s="248"/>
      <c r="BX12" s="248"/>
      <c r="BY12" s="248"/>
      <c r="BZ12" s="431"/>
      <c r="CA12" s="248"/>
      <c r="CB12" s="248"/>
      <c r="CC12" s="248"/>
      <c r="CD12" s="248"/>
      <c r="CE12" s="431"/>
      <c r="CF12" s="248"/>
      <c r="CG12" s="248"/>
      <c r="CH12" s="248"/>
      <c r="CI12" s="248"/>
      <c r="CJ12" s="431"/>
      <c r="CK12" s="248"/>
      <c r="CL12" s="248"/>
      <c r="CM12" s="248"/>
      <c r="CN12" s="248"/>
      <c r="CO12" s="431"/>
      <c r="CP12" s="248"/>
      <c r="CQ12" s="248"/>
      <c r="CR12" s="248"/>
      <c r="CS12" s="248"/>
      <c r="CT12" s="431"/>
      <c r="CU12" s="248"/>
      <c r="CV12" s="248"/>
      <c r="CW12" s="248"/>
      <c r="CX12" s="248"/>
      <c r="CY12" s="431"/>
      <c r="CZ12" s="248"/>
      <c r="DA12" s="248"/>
      <c r="DB12" s="248"/>
      <c r="DC12" s="248"/>
      <c r="DD12" s="431"/>
      <c r="DE12" s="248"/>
      <c r="DF12" s="248"/>
      <c r="DG12" s="248"/>
      <c r="DH12" s="248"/>
      <c r="DI12" s="431"/>
      <c r="DJ12" s="248"/>
      <c r="DK12" s="248"/>
      <c r="DL12" s="248"/>
      <c r="DM12" s="248"/>
      <c r="DN12" s="431"/>
      <c r="DO12" s="248"/>
      <c r="DP12" s="248"/>
      <c r="DQ12" s="248"/>
      <c r="DR12" s="248"/>
      <c r="DS12" s="431"/>
      <c r="DT12" s="248"/>
      <c r="DU12" s="248"/>
      <c r="DV12" s="248"/>
      <c r="DW12" s="248"/>
      <c r="DX12" s="431"/>
      <c r="DY12" s="248"/>
      <c r="DZ12" s="248"/>
      <c r="EA12" s="248"/>
      <c r="EB12" s="248"/>
      <c r="EC12" s="431"/>
      <c r="ED12" s="248"/>
      <c r="EE12" s="248"/>
      <c r="EF12" s="248"/>
      <c r="EG12" s="248"/>
      <c r="EH12" s="431"/>
      <c r="EI12" s="248"/>
      <c r="EJ12" s="248"/>
      <c r="EK12" s="248"/>
      <c r="EL12" s="248"/>
      <c r="EM12" s="431"/>
      <c r="EN12" s="248"/>
      <c r="EO12" s="248"/>
      <c r="EP12" s="248"/>
      <c r="EQ12" s="248"/>
      <c r="ER12" s="431"/>
      <c r="ES12" s="248"/>
      <c r="ET12" s="248"/>
      <c r="EU12" s="248"/>
      <c r="EV12" s="248"/>
      <c r="EW12" s="431"/>
      <c r="EX12" s="248"/>
      <c r="EY12" s="248"/>
      <c r="EZ12" s="248"/>
      <c r="FA12" s="248"/>
    </row>
    <row r="13" spans="1:158">
      <c r="A13" s="166" t="s">
        <v>634</v>
      </c>
      <c r="B13" s="436"/>
      <c r="C13" s="155"/>
      <c r="D13" s="215"/>
      <c r="E13" s="192"/>
      <c r="F13" s="192"/>
      <c r="G13" s="155"/>
      <c r="H13" s="155"/>
      <c r="I13" s="215"/>
      <c r="J13" s="192"/>
      <c r="K13" s="192"/>
      <c r="L13" s="155"/>
      <c r="M13" s="155"/>
      <c r="N13" s="215"/>
      <c r="O13" s="192"/>
      <c r="P13" s="192"/>
      <c r="Q13" s="155"/>
      <c r="R13" s="155"/>
      <c r="S13" s="215"/>
      <c r="T13" s="192"/>
      <c r="U13" s="192"/>
      <c r="V13" s="155"/>
      <c r="W13" s="155"/>
      <c r="X13" s="215"/>
      <c r="Y13" s="192"/>
      <c r="Z13" s="192"/>
      <c r="AA13" s="155"/>
      <c r="AB13" s="155"/>
      <c r="AC13" s="215"/>
      <c r="AD13" s="192"/>
      <c r="AE13" s="192"/>
      <c r="AF13" s="155"/>
      <c r="AG13" s="155"/>
      <c r="AH13" s="215"/>
      <c r="AI13" s="192"/>
      <c r="AJ13" s="192"/>
      <c r="AK13" s="155"/>
      <c r="AL13" s="155"/>
      <c r="AM13" s="215"/>
      <c r="AN13" s="192"/>
      <c r="AO13" s="192"/>
      <c r="AP13" s="155"/>
      <c r="AQ13" s="155"/>
      <c r="AR13" s="215"/>
      <c r="AS13" s="192"/>
      <c r="AT13" s="192"/>
      <c r="AU13" s="155"/>
      <c r="AV13" s="155"/>
      <c r="AW13" s="215"/>
      <c r="AX13" s="192"/>
      <c r="AY13" s="192"/>
      <c r="AZ13" s="155"/>
      <c r="BA13" s="155"/>
      <c r="BB13" s="215"/>
      <c r="BC13" s="192"/>
      <c r="BD13" s="192"/>
      <c r="BE13" s="155"/>
      <c r="BF13" s="155"/>
      <c r="BG13" s="215"/>
      <c r="BH13" s="192"/>
      <c r="BI13" s="192"/>
      <c r="BJ13" s="155"/>
      <c r="BK13" s="155"/>
      <c r="BL13" s="215"/>
      <c r="BM13" s="192"/>
      <c r="BN13" s="192"/>
      <c r="BO13" s="155"/>
      <c r="BP13" s="155"/>
      <c r="BQ13" s="215"/>
      <c r="BR13" s="192"/>
      <c r="BS13" s="192"/>
      <c r="BT13" s="155"/>
      <c r="BU13" s="155"/>
      <c r="BV13" s="215"/>
      <c r="BW13" s="192"/>
      <c r="BX13" s="192"/>
      <c r="BY13" s="155"/>
      <c r="BZ13" s="155"/>
      <c r="CA13" s="215"/>
      <c r="CB13" s="192"/>
      <c r="CC13" s="192"/>
      <c r="CD13" s="155"/>
      <c r="CE13" s="155"/>
      <c r="CF13" s="215"/>
      <c r="CG13" s="192"/>
      <c r="CH13" s="192"/>
      <c r="CI13" s="155"/>
      <c r="CJ13" s="155"/>
      <c r="CK13" s="215"/>
      <c r="CL13" s="192"/>
      <c r="CM13" s="192"/>
      <c r="CN13" s="155"/>
      <c r="CO13" s="155"/>
      <c r="CP13" s="215"/>
      <c r="CQ13" s="192"/>
      <c r="CR13" s="192"/>
      <c r="CS13" s="155"/>
      <c r="CT13" s="155"/>
      <c r="CU13" s="215"/>
      <c r="CV13" s="192"/>
      <c r="CW13" s="192"/>
      <c r="CX13" s="155"/>
      <c r="CY13" s="155"/>
      <c r="CZ13" s="215"/>
      <c r="DA13" s="192"/>
      <c r="DB13" s="192"/>
      <c r="DC13" s="155"/>
      <c r="DD13" s="155"/>
      <c r="DE13" s="215"/>
      <c r="DF13" s="192"/>
      <c r="DG13" s="192"/>
      <c r="DH13" s="155"/>
      <c r="DI13" s="155"/>
      <c r="DJ13" s="215"/>
      <c r="DK13" s="192"/>
      <c r="DL13" s="192"/>
      <c r="DM13" s="155"/>
      <c r="DN13" s="155"/>
      <c r="DO13" s="215"/>
      <c r="DP13" s="192"/>
      <c r="DQ13" s="192"/>
      <c r="DR13" s="155"/>
      <c r="DS13" s="155"/>
      <c r="DT13" s="215"/>
      <c r="DU13" s="192"/>
      <c r="DV13" s="192"/>
      <c r="DW13" s="155"/>
      <c r="DX13" s="155"/>
      <c r="DY13" s="215"/>
      <c r="DZ13" s="192"/>
      <c r="EA13" s="192"/>
      <c r="EB13" s="155"/>
      <c r="EC13" s="155"/>
      <c r="ED13" s="215"/>
      <c r="EE13" s="192"/>
      <c r="EF13" s="192"/>
      <c r="EG13" s="155"/>
      <c r="EH13" s="155"/>
      <c r="EI13" s="215"/>
      <c r="EJ13" s="192"/>
      <c r="EK13" s="192"/>
      <c r="EL13" s="155"/>
      <c r="EM13" s="155"/>
      <c r="EN13" s="215"/>
      <c r="EO13" s="192"/>
      <c r="EP13" s="192"/>
      <c r="EQ13" s="155"/>
      <c r="ER13" s="155"/>
      <c r="ES13" s="215"/>
      <c r="ET13" s="192"/>
      <c r="EU13" s="192"/>
      <c r="EV13" s="155"/>
      <c r="EW13" s="155"/>
      <c r="EX13" s="215"/>
      <c r="EY13" s="192"/>
      <c r="EZ13" s="192"/>
      <c r="FA13" s="155"/>
    </row>
    <row r="14" spans="1:158">
      <c r="A14" s="259">
        <v>1</v>
      </c>
      <c r="B14" s="272" t="s">
        <v>707</v>
      </c>
      <c r="C14" s="134" t="s">
        <v>699</v>
      </c>
      <c r="D14" s="162"/>
      <c r="E14" s="74"/>
      <c r="F14" s="74"/>
      <c r="G14" s="80"/>
      <c r="H14" s="134" t="s">
        <v>699</v>
      </c>
      <c r="I14" s="162"/>
      <c r="J14" s="74"/>
      <c r="K14" s="74"/>
      <c r="L14" s="80"/>
      <c r="M14" s="134" t="s">
        <v>699</v>
      </c>
      <c r="N14" s="162"/>
      <c r="O14" s="74"/>
      <c r="P14" s="74"/>
      <c r="Q14" s="80"/>
      <c r="R14" s="134" t="s">
        <v>699</v>
      </c>
      <c r="S14" s="162"/>
      <c r="T14" s="74"/>
      <c r="U14" s="74"/>
      <c r="V14" s="80"/>
      <c r="W14" s="134" t="s">
        <v>699</v>
      </c>
      <c r="X14" s="162"/>
      <c r="Y14" s="74"/>
      <c r="Z14" s="74"/>
      <c r="AA14" s="80"/>
      <c r="AB14" s="134" t="s">
        <v>699</v>
      </c>
      <c r="AC14" s="162"/>
      <c r="AD14" s="74"/>
      <c r="AE14" s="74"/>
      <c r="AF14" s="80"/>
      <c r="AG14" s="134" t="s">
        <v>699</v>
      </c>
      <c r="AH14" s="162"/>
      <c r="AI14" s="74"/>
      <c r="AJ14" s="74"/>
      <c r="AK14" s="80"/>
      <c r="AL14" s="134" t="s">
        <v>699</v>
      </c>
      <c r="AM14" s="162"/>
      <c r="AN14" s="74"/>
      <c r="AO14" s="74"/>
      <c r="AP14" s="80"/>
      <c r="AQ14" s="134" t="s">
        <v>699</v>
      </c>
      <c r="AR14" s="162"/>
      <c r="AS14" s="74"/>
      <c r="AT14" s="74"/>
      <c r="AU14" s="80"/>
      <c r="AV14" s="134" t="s">
        <v>699</v>
      </c>
      <c r="AW14" s="162"/>
      <c r="AX14" s="74"/>
      <c r="AY14" s="74"/>
      <c r="AZ14" s="80"/>
      <c r="BA14" s="134" t="s">
        <v>699</v>
      </c>
      <c r="BB14" s="162"/>
      <c r="BC14" s="74"/>
      <c r="BD14" s="74"/>
      <c r="BE14" s="80"/>
      <c r="BF14" s="134" t="s">
        <v>699</v>
      </c>
      <c r="BG14" s="162"/>
      <c r="BH14" s="74"/>
      <c r="BI14" s="74"/>
      <c r="BJ14" s="80"/>
      <c r="BK14" s="134" t="s">
        <v>699</v>
      </c>
      <c r="BL14" s="162"/>
      <c r="BM14" s="74"/>
      <c r="BN14" s="74"/>
      <c r="BO14" s="80"/>
      <c r="BP14" s="134" t="s">
        <v>699</v>
      </c>
      <c r="BQ14" s="162"/>
      <c r="BR14" s="74"/>
      <c r="BS14" s="74"/>
      <c r="BT14" s="80"/>
      <c r="BU14" s="134" t="s">
        <v>699</v>
      </c>
      <c r="BV14" s="162"/>
      <c r="BW14" s="74"/>
      <c r="BX14" s="74"/>
      <c r="BY14" s="80"/>
      <c r="BZ14" s="134" t="s">
        <v>699</v>
      </c>
      <c r="CA14" s="162"/>
      <c r="CB14" s="74"/>
      <c r="CC14" s="74"/>
      <c r="CD14" s="80"/>
      <c r="CE14" s="134" t="s">
        <v>699</v>
      </c>
      <c r="CF14" s="162"/>
      <c r="CG14" s="74"/>
      <c r="CH14" s="74"/>
      <c r="CI14" s="80"/>
      <c r="CJ14" s="134" t="s">
        <v>699</v>
      </c>
      <c r="CK14" s="162"/>
      <c r="CL14" s="74"/>
      <c r="CM14" s="74"/>
      <c r="CN14" s="80"/>
      <c r="CO14" s="134" t="s">
        <v>699</v>
      </c>
      <c r="CP14" s="162"/>
      <c r="CQ14" s="74"/>
      <c r="CR14" s="74"/>
      <c r="CS14" s="80"/>
      <c r="CT14" s="134" t="s">
        <v>699</v>
      </c>
      <c r="CU14" s="162"/>
      <c r="CV14" s="74"/>
      <c r="CW14" s="74"/>
      <c r="CX14" s="80"/>
      <c r="CY14" s="134" t="s">
        <v>699</v>
      </c>
      <c r="CZ14" s="162"/>
      <c r="DA14" s="74"/>
      <c r="DB14" s="74"/>
      <c r="DC14" s="80"/>
      <c r="DD14" s="134" t="s">
        <v>699</v>
      </c>
      <c r="DE14" s="162"/>
      <c r="DF14" s="74"/>
      <c r="DG14" s="74"/>
      <c r="DH14" s="80"/>
      <c r="DI14" s="134" t="s">
        <v>699</v>
      </c>
      <c r="DJ14" s="162"/>
      <c r="DK14" s="74"/>
      <c r="DL14" s="74"/>
      <c r="DM14" s="80"/>
      <c r="DN14" s="134" t="s">
        <v>699</v>
      </c>
      <c r="DO14" s="162"/>
      <c r="DP14" s="74"/>
      <c r="DQ14" s="74"/>
      <c r="DR14" s="80"/>
      <c r="DS14" s="134" t="s">
        <v>699</v>
      </c>
      <c r="DT14" s="162"/>
      <c r="DU14" s="74"/>
      <c r="DV14" s="74"/>
      <c r="DW14" s="80"/>
      <c r="DX14" s="134" t="s">
        <v>699</v>
      </c>
      <c r="DY14" s="162"/>
      <c r="DZ14" s="74"/>
      <c r="EA14" s="74"/>
      <c r="EB14" s="80"/>
      <c r="EC14" s="134" t="s">
        <v>699</v>
      </c>
      <c r="ED14" s="162"/>
      <c r="EE14" s="74"/>
      <c r="EF14" s="74"/>
      <c r="EG14" s="80"/>
      <c r="EH14" s="134" t="s">
        <v>699</v>
      </c>
      <c r="EI14" s="162"/>
      <c r="EJ14" s="74"/>
      <c r="EK14" s="74"/>
      <c r="EL14" s="80"/>
      <c r="EM14" s="134" t="s">
        <v>699</v>
      </c>
      <c r="EN14" s="162"/>
      <c r="EO14" s="74"/>
      <c r="EP14" s="74"/>
      <c r="EQ14" s="80"/>
      <c r="ER14" s="134" t="s">
        <v>699</v>
      </c>
      <c r="ES14" s="162"/>
      <c r="ET14" s="74"/>
      <c r="EU14" s="74"/>
      <c r="EV14" s="80"/>
      <c r="EW14" s="134" t="s">
        <v>699</v>
      </c>
      <c r="EX14" s="162"/>
      <c r="EY14" s="74"/>
      <c r="EZ14" s="74"/>
      <c r="FA14" s="80"/>
    </row>
    <row r="15" spans="1:158">
      <c r="A15" s="259">
        <v>2</v>
      </c>
      <c r="B15" s="272" t="s">
        <v>710</v>
      </c>
      <c r="C15" s="134" t="s">
        <v>699</v>
      </c>
      <c r="D15" s="162"/>
      <c r="E15" s="74"/>
      <c r="F15" s="74"/>
      <c r="G15" s="80"/>
      <c r="H15" s="134" t="s">
        <v>699</v>
      </c>
      <c r="I15" s="162"/>
      <c r="J15" s="74"/>
      <c r="K15" s="74"/>
      <c r="L15" s="80"/>
      <c r="M15" s="134" t="s">
        <v>699</v>
      </c>
      <c r="N15" s="162"/>
      <c r="O15" s="74"/>
      <c r="P15" s="74"/>
      <c r="Q15" s="80"/>
      <c r="R15" s="134" t="s">
        <v>699</v>
      </c>
      <c r="S15" s="162"/>
      <c r="T15" s="74"/>
      <c r="U15" s="74"/>
      <c r="V15" s="80"/>
      <c r="W15" s="134" t="s">
        <v>699</v>
      </c>
      <c r="X15" s="162"/>
      <c r="Y15" s="74"/>
      <c r="Z15" s="74"/>
      <c r="AA15" s="80"/>
      <c r="AB15" s="134" t="s">
        <v>699</v>
      </c>
      <c r="AC15" s="162"/>
      <c r="AD15" s="74"/>
      <c r="AE15" s="74"/>
      <c r="AF15" s="80"/>
      <c r="AG15" s="134" t="s">
        <v>699</v>
      </c>
      <c r="AH15" s="162"/>
      <c r="AI15" s="74"/>
      <c r="AJ15" s="74"/>
      <c r="AK15" s="80"/>
      <c r="AL15" s="134" t="s">
        <v>699</v>
      </c>
      <c r="AM15" s="162"/>
      <c r="AN15" s="74"/>
      <c r="AO15" s="74"/>
      <c r="AP15" s="80"/>
      <c r="AQ15" s="134" t="s">
        <v>699</v>
      </c>
      <c r="AR15" s="162"/>
      <c r="AS15" s="74"/>
      <c r="AT15" s="74"/>
      <c r="AU15" s="80"/>
      <c r="AV15" s="134" t="s">
        <v>699</v>
      </c>
      <c r="AW15" s="162"/>
      <c r="AX15" s="74"/>
      <c r="AY15" s="74"/>
      <c r="AZ15" s="80"/>
      <c r="BA15" s="134" t="s">
        <v>699</v>
      </c>
      <c r="BB15" s="162"/>
      <c r="BC15" s="74"/>
      <c r="BD15" s="74"/>
      <c r="BE15" s="80"/>
      <c r="BF15" s="134" t="s">
        <v>699</v>
      </c>
      <c r="BG15" s="162"/>
      <c r="BH15" s="74"/>
      <c r="BI15" s="74"/>
      <c r="BJ15" s="80"/>
      <c r="BK15" s="134" t="s">
        <v>699</v>
      </c>
      <c r="BL15" s="162"/>
      <c r="BM15" s="74"/>
      <c r="BN15" s="74"/>
      <c r="BO15" s="80"/>
      <c r="BP15" s="134" t="s">
        <v>699</v>
      </c>
      <c r="BQ15" s="162"/>
      <c r="BR15" s="74"/>
      <c r="BS15" s="74"/>
      <c r="BT15" s="80"/>
      <c r="BU15" s="134" t="s">
        <v>699</v>
      </c>
      <c r="BV15" s="162"/>
      <c r="BW15" s="74"/>
      <c r="BX15" s="74"/>
      <c r="BY15" s="80"/>
      <c r="BZ15" s="134" t="s">
        <v>699</v>
      </c>
      <c r="CA15" s="162"/>
      <c r="CB15" s="74"/>
      <c r="CC15" s="74"/>
      <c r="CD15" s="80"/>
      <c r="CE15" s="134" t="s">
        <v>699</v>
      </c>
      <c r="CF15" s="162"/>
      <c r="CG15" s="74"/>
      <c r="CH15" s="74"/>
      <c r="CI15" s="80"/>
      <c r="CJ15" s="134" t="s">
        <v>699</v>
      </c>
      <c r="CK15" s="162"/>
      <c r="CL15" s="74"/>
      <c r="CM15" s="74"/>
      <c r="CN15" s="80"/>
      <c r="CO15" s="134" t="s">
        <v>699</v>
      </c>
      <c r="CP15" s="162"/>
      <c r="CQ15" s="74"/>
      <c r="CR15" s="74"/>
      <c r="CS15" s="80"/>
      <c r="CT15" s="134" t="s">
        <v>699</v>
      </c>
      <c r="CU15" s="162"/>
      <c r="CV15" s="74"/>
      <c r="CW15" s="74"/>
      <c r="CX15" s="80"/>
      <c r="CY15" s="134" t="s">
        <v>699</v>
      </c>
      <c r="CZ15" s="162"/>
      <c r="DA15" s="74"/>
      <c r="DB15" s="74"/>
      <c r="DC15" s="80"/>
      <c r="DD15" s="134" t="s">
        <v>699</v>
      </c>
      <c r="DE15" s="162"/>
      <c r="DF15" s="74"/>
      <c r="DG15" s="74"/>
      <c r="DH15" s="80"/>
      <c r="DI15" s="134" t="s">
        <v>699</v>
      </c>
      <c r="DJ15" s="162"/>
      <c r="DK15" s="74"/>
      <c r="DL15" s="74"/>
      <c r="DM15" s="80"/>
      <c r="DN15" s="134" t="s">
        <v>699</v>
      </c>
      <c r="DO15" s="162"/>
      <c r="DP15" s="74"/>
      <c r="DQ15" s="74"/>
      <c r="DR15" s="80"/>
      <c r="DS15" s="134" t="s">
        <v>699</v>
      </c>
      <c r="DT15" s="162"/>
      <c r="DU15" s="74"/>
      <c r="DV15" s="74"/>
      <c r="DW15" s="80"/>
      <c r="DX15" s="134" t="s">
        <v>699</v>
      </c>
      <c r="DY15" s="162"/>
      <c r="DZ15" s="74"/>
      <c r="EA15" s="74"/>
      <c r="EB15" s="80"/>
      <c r="EC15" s="134" t="s">
        <v>699</v>
      </c>
      <c r="ED15" s="162"/>
      <c r="EE15" s="74"/>
      <c r="EF15" s="74"/>
      <c r="EG15" s="80"/>
      <c r="EH15" s="134" t="s">
        <v>699</v>
      </c>
      <c r="EI15" s="162"/>
      <c r="EJ15" s="74"/>
      <c r="EK15" s="74"/>
      <c r="EL15" s="80"/>
      <c r="EM15" s="134" t="s">
        <v>699</v>
      </c>
      <c r="EN15" s="162"/>
      <c r="EO15" s="74"/>
      <c r="EP15" s="74"/>
      <c r="EQ15" s="80"/>
      <c r="ER15" s="134" t="s">
        <v>699</v>
      </c>
      <c r="ES15" s="162"/>
      <c r="ET15" s="74"/>
      <c r="EU15" s="74"/>
      <c r="EV15" s="80"/>
      <c r="EW15" s="134" t="s">
        <v>699</v>
      </c>
      <c r="EX15" s="162"/>
      <c r="EY15" s="74"/>
      <c r="EZ15" s="74"/>
      <c r="FA15" s="80"/>
    </row>
    <row r="16" spans="1:158">
      <c r="A16" s="141">
        <v>3</v>
      </c>
      <c r="B16" s="140" t="s">
        <v>701</v>
      </c>
      <c r="C16" s="134" t="s">
        <v>699</v>
      </c>
      <c r="D16" s="141"/>
      <c r="E16" s="191"/>
      <c r="F16" s="191"/>
      <c r="G16" s="134"/>
      <c r="H16" s="134" t="s">
        <v>699</v>
      </c>
      <c r="I16" s="141"/>
      <c r="J16" s="191"/>
      <c r="K16" s="191"/>
      <c r="L16" s="134"/>
      <c r="M16" s="134" t="s">
        <v>699</v>
      </c>
      <c r="N16" s="141"/>
      <c r="O16" s="191"/>
      <c r="P16" s="191"/>
      <c r="Q16" s="134"/>
      <c r="R16" s="134" t="s">
        <v>699</v>
      </c>
      <c r="S16" s="141"/>
      <c r="T16" s="191"/>
      <c r="U16" s="191"/>
      <c r="V16" s="134"/>
      <c r="W16" s="134" t="s">
        <v>699</v>
      </c>
      <c r="X16" s="141"/>
      <c r="Y16" s="191"/>
      <c r="Z16" s="191"/>
      <c r="AA16" s="134"/>
      <c r="AB16" s="134" t="s">
        <v>699</v>
      </c>
      <c r="AC16" s="141"/>
      <c r="AD16" s="191"/>
      <c r="AE16" s="191"/>
      <c r="AF16" s="134"/>
      <c r="AG16" s="134" t="s">
        <v>699</v>
      </c>
      <c r="AH16" s="141"/>
      <c r="AI16" s="191"/>
      <c r="AJ16" s="191"/>
      <c r="AK16" s="134"/>
      <c r="AL16" s="134" t="s">
        <v>699</v>
      </c>
      <c r="AM16" s="141"/>
      <c r="AN16" s="191"/>
      <c r="AO16" s="191"/>
      <c r="AP16" s="134"/>
      <c r="AQ16" s="134" t="s">
        <v>699</v>
      </c>
      <c r="AR16" s="141"/>
      <c r="AS16" s="191"/>
      <c r="AT16" s="191"/>
      <c r="AU16" s="134"/>
      <c r="AV16" s="134" t="s">
        <v>699</v>
      </c>
      <c r="AW16" s="141"/>
      <c r="AX16" s="191"/>
      <c r="AY16" s="191"/>
      <c r="AZ16" s="134"/>
      <c r="BA16" s="134" t="s">
        <v>699</v>
      </c>
      <c r="BB16" s="141"/>
      <c r="BC16" s="191"/>
      <c r="BD16" s="191"/>
      <c r="BE16" s="134"/>
      <c r="BF16" s="134" t="s">
        <v>699</v>
      </c>
      <c r="BG16" s="141"/>
      <c r="BH16" s="191"/>
      <c r="BI16" s="191"/>
      <c r="BJ16" s="134"/>
      <c r="BK16" s="134" t="s">
        <v>699</v>
      </c>
      <c r="BL16" s="141"/>
      <c r="BM16" s="191"/>
      <c r="BN16" s="191"/>
      <c r="BO16" s="134"/>
      <c r="BP16" s="134" t="s">
        <v>699</v>
      </c>
      <c r="BQ16" s="141"/>
      <c r="BR16" s="191"/>
      <c r="BS16" s="191"/>
      <c r="BT16" s="134"/>
      <c r="BU16" s="134" t="s">
        <v>699</v>
      </c>
      <c r="BV16" s="141"/>
      <c r="BW16" s="191"/>
      <c r="BX16" s="191"/>
      <c r="BY16" s="134"/>
      <c r="BZ16" s="134" t="s">
        <v>699</v>
      </c>
      <c r="CA16" s="141"/>
      <c r="CB16" s="191"/>
      <c r="CC16" s="191"/>
      <c r="CD16" s="134"/>
      <c r="CE16" s="134" t="s">
        <v>699</v>
      </c>
      <c r="CF16" s="141"/>
      <c r="CG16" s="191"/>
      <c r="CH16" s="191"/>
      <c r="CI16" s="134"/>
      <c r="CJ16" s="134" t="s">
        <v>699</v>
      </c>
      <c r="CK16" s="141"/>
      <c r="CL16" s="191"/>
      <c r="CM16" s="191"/>
      <c r="CN16" s="134"/>
      <c r="CO16" s="134" t="s">
        <v>699</v>
      </c>
      <c r="CP16" s="141"/>
      <c r="CQ16" s="191"/>
      <c r="CR16" s="191"/>
      <c r="CS16" s="134"/>
      <c r="CT16" s="134" t="s">
        <v>699</v>
      </c>
      <c r="CU16" s="141"/>
      <c r="CV16" s="191"/>
      <c r="CW16" s="191"/>
      <c r="CX16" s="134"/>
      <c r="CY16" s="134" t="s">
        <v>699</v>
      </c>
      <c r="CZ16" s="141"/>
      <c r="DA16" s="191"/>
      <c r="DB16" s="191"/>
      <c r="DC16" s="134"/>
      <c r="DD16" s="134" t="s">
        <v>699</v>
      </c>
      <c r="DE16" s="141"/>
      <c r="DF16" s="191"/>
      <c r="DG16" s="191"/>
      <c r="DH16" s="134"/>
      <c r="DI16" s="134" t="s">
        <v>699</v>
      </c>
      <c r="DJ16" s="141"/>
      <c r="DK16" s="191"/>
      <c r="DL16" s="191"/>
      <c r="DM16" s="134"/>
      <c r="DN16" s="134" t="s">
        <v>699</v>
      </c>
      <c r="DO16" s="141"/>
      <c r="DP16" s="191"/>
      <c r="DQ16" s="191"/>
      <c r="DR16" s="134"/>
      <c r="DS16" s="134" t="s">
        <v>699</v>
      </c>
      <c r="DT16" s="141"/>
      <c r="DU16" s="191"/>
      <c r="DV16" s="191"/>
      <c r="DW16" s="134"/>
      <c r="DX16" s="134" t="s">
        <v>699</v>
      </c>
      <c r="DY16" s="141"/>
      <c r="DZ16" s="191"/>
      <c r="EA16" s="191"/>
      <c r="EB16" s="134"/>
      <c r="EC16" s="134" t="s">
        <v>699</v>
      </c>
      <c r="ED16" s="141"/>
      <c r="EE16" s="191"/>
      <c r="EF16" s="191"/>
      <c r="EG16" s="134"/>
      <c r="EH16" s="134" t="s">
        <v>699</v>
      </c>
      <c r="EI16" s="141"/>
      <c r="EJ16" s="191"/>
      <c r="EK16" s="191"/>
      <c r="EL16" s="134"/>
      <c r="EM16" s="134" t="s">
        <v>699</v>
      </c>
      <c r="EN16" s="141"/>
      <c r="EO16" s="191"/>
      <c r="EP16" s="191"/>
      <c r="EQ16" s="134"/>
      <c r="ER16" s="134" t="s">
        <v>699</v>
      </c>
      <c r="ES16" s="141"/>
      <c r="ET16" s="191"/>
      <c r="EU16" s="191"/>
      <c r="EV16" s="134"/>
      <c r="EW16" s="134" t="s">
        <v>699</v>
      </c>
      <c r="EX16" s="141"/>
      <c r="EY16" s="191"/>
      <c r="EZ16" s="191"/>
      <c r="FA16" s="134"/>
    </row>
    <row r="17" spans="1:157">
      <c r="A17" s="141"/>
      <c r="B17" s="132"/>
      <c r="C17" s="132" t="s">
        <v>702</v>
      </c>
      <c r="D17" s="141"/>
      <c r="E17" s="191"/>
      <c r="F17" s="191"/>
      <c r="G17" s="134"/>
      <c r="H17" s="132" t="s">
        <v>702</v>
      </c>
      <c r="I17" s="141"/>
      <c r="J17" s="191"/>
      <c r="K17" s="191"/>
      <c r="L17" s="134"/>
      <c r="M17" s="132" t="s">
        <v>702</v>
      </c>
      <c r="N17" s="141"/>
      <c r="O17" s="191"/>
      <c r="P17" s="191"/>
      <c r="Q17" s="134"/>
      <c r="R17" s="132" t="s">
        <v>702</v>
      </c>
      <c r="S17" s="141"/>
      <c r="T17" s="191"/>
      <c r="U17" s="191"/>
      <c r="V17" s="134"/>
      <c r="W17" s="132" t="s">
        <v>702</v>
      </c>
      <c r="X17" s="141"/>
      <c r="Y17" s="191"/>
      <c r="Z17" s="191"/>
      <c r="AA17" s="134"/>
      <c r="AB17" s="132" t="s">
        <v>702</v>
      </c>
      <c r="AC17" s="141"/>
      <c r="AD17" s="191"/>
      <c r="AE17" s="191"/>
      <c r="AF17" s="134"/>
      <c r="AG17" s="132" t="s">
        <v>702</v>
      </c>
      <c r="AH17" s="141"/>
      <c r="AI17" s="191"/>
      <c r="AJ17" s="191"/>
      <c r="AK17" s="134"/>
      <c r="AL17" s="132" t="s">
        <v>702</v>
      </c>
      <c r="AM17" s="141"/>
      <c r="AN17" s="191"/>
      <c r="AO17" s="191"/>
      <c r="AP17" s="134"/>
      <c r="AQ17" s="132" t="s">
        <v>702</v>
      </c>
      <c r="AR17" s="141"/>
      <c r="AS17" s="191"/>
      <c r="AT17" s="191"/>
      <c r="AU17" s="134"/>
      <c r="AV17" s="132" t="s">
        <v>702</v>
      </c>
      <c r="AW17" s="141"/>
      <c r="AX17" s="191"/>
      <c r="AY17" s="191"/>
      <c r="AZ17" s="134"/>
      <c r="BA17" s="132" t="s">
        <v>702</v>
      </c>
      <c r="BB17" s="141"/>
      <c r="BC17" s="191"/>
      <c r="BD17" s="191"/>
      <c r="BE17" s="134"/>
      <c r="BF17" s="132" t="s">
        <v>702</v>
      </c>
      <c r="BG17" s="141"/>
      <c r="BH17" s="191"/>
      <c r="BI17" s="191"/>
      <c r="BJ17" s="134"/>
      <c r="BK17" s="132" t="s">
        <v>702</v>
      </c>
      <c r="BL17" s="141"/>
      <c r="BM17" s="191"/>
      <c r="BN17" s="191"/>
      <c r="BO17" s="134"/>
      <c r="BP17" s="132" t="s">
        <v>702</v>
      </c>
      <c r="BQ17" s="141"/>
      <c r="BR17" s="191"/>
      <c r="BS17" s="191"/>
      <c r="BT17" s="134"/>
      <c r="BU17" s="132" t="s">
        <v>702</v>
      </c>
      <c r="BV17" s="141"/>
      <c r="BW17" s="191"/>
      <c r="BX17" s="191"/>
      <c r="BY17" s="134"/>
      <c r="BZ17" s="132" t="s">
        <v>702</v>
      </c>
      <c r="CA17" s="141"/>
      <c r="CB17" s="191"/>
      <c r="CC17" s="191"/>
      <c r="CD17" s="134"/>
      <c r="CE17" s="132" t="s">
        <v>702</v>
      </c>
      <c r="CF17" s="141"/>
      <c r="CG17" s="191"/>
      <c r="CH17" s="191"/>
      <c r="CI17" s="134"/>
      <c r="CJ17" s="132" t="s">
        <v>702</v>
      </c>
      <c r="CK17" s="141"/>
      <c r="CL17" s="191"/>
      <c r="CM17" s="191"/>
      <c r="CN17" s="134"/>
      <c r="CO17" s="132" t="s">
        <v>702</v>
      </c>
      <c r="CP17" s="141"/>
      <c r="CQ17" s="191"/>
      <c r="CR17" s="191"/>
      <c r="CS17" s="134"/>
      <c r="CT17" s="132" t="s">
        <v>702</v>
      </c>
      <c r="CU17" s="141"/>
      <c r="CV17" s="191"/>
      <c r="CW17" s="191"/>
      <c r="CX17" s="134"/>
      <c r="CY17" s="132" t="s">
        <v>702</v>
      </c>
      <c r="CZ17" s="141"/>
      <c r="DA17" s="191"/>
      <c r="DB17" s="191"/>
      <c r="DC17" s="134"/>
      <c r="DD17" s="132" t="s">
        <v>702</v>
      </c>
      <c r="DE17" s="141"/>
      <c r="DF17" s="191"/>
      <c r="DG17" s="191"/>
      <c r="DH17" s="134"/>
      <c r="DI17" s="132" t="s">
        <v>702</v>
      </c>
      <c r="DJ17" s="141"/>
      <c r="DK17" s="191"/>
      <c r="DL17" s="191"/>
      <c r="DM17" s="134"/>
      <c r="DN17" s="132" t="s">
        <v>702</v>
      </c>
      <c r="DO17" s="141"/>
      <c r="DP17" s="191"/>
      <c r="DQ17" s="191"/>
      <c r="DR17" s="134"/>
      <c r="DS17" s="132" t="s">
        <v>702</v>
      </c>
      <c r="DT17" s="141"/>
      <c r="DU17" s="191"/>
      <c r="DV17" s="191"/>
      <c r="DW17" s="134"/>
      <c r="DX17" s="132" t="s">
        <v>702</v>
      </c>
      <c r="DY17" s="141"/>
      <c r="DZ17" s="191"/>
      <c r="EA17" s="191"/>
      <c r="EB17" s="134"/>
      <c r="EC17" s="132" t="s">
        <v>702</v>
      </c>
      <c r="ED17" s="141"/>
      <c r="EE17" s="191"/>
      <c r="EF17" s="191"/>
      <c r="EG17" s="134"/>
      <c r="EH17" s="132" t="s">
        <v>702</v>
      </c>
      <c r="EI17" s="141"/>
      <c r="EJ17" s="191"/>
      <c r="EK17" s="191"/>
      <c r="EL17" s="134"/>
      <c r="EM17" s="132" t="s">
        <v>702</v>
      </c>
      <c r="EN17" s="141"/>
      <c r="EO17" s="191"/>
      <c r="EP17" s="191"/>
      <c r="EQ17" s="134"/>
      <c r="ER17" s="132" t="s">
        <v>702</v>
      </c>
      <c r="ES17" s="141"/>
      <c r="ET17" s="191"/>
      <c r="EU17" s="191"/>
      <c r="EV17" s="134"/>
      <c r="EW17" s="132" t="s">
        <v>702</v>
      </c>
      <c r="EX17" s="141"/>
      <c r="EY17" s="191"/>
      <c r="EZ17" s="191"/>
      <c r="FA17" s="134"/>
    </row>
    <row r="18" spans="1:157">
      <c r="A18" s="141">
        <v>4</v>
      </c>
      <c r="B18" s="132" t="s">
        <v>714</v>
      </c>
      <c r="C18" s="134" t="s">
        <v>699</v>
      </c>
      <c r="D18" s="141"/>
      <c r="E18" s="191"/>
      <c r="F18" s="191"/>
      <c r="G18" s="134"/>
      <c r="H18" s="134" t="s">
        <v>699</v>
      </c>
      <c r="I18" s="141"/>
      <c r="J18" s="191"/>
      <c r="K18" s="191"/>
      <c r="L18" s="134"/>
      <c r="M18" s="134" t="s">
        <v>699</v>
      </c>
      <c r="N18" s="141"/>
      <c r="O18" s="191"/>
      <c r="P18" s="191"/>
      <c r="Q18" s="134"/>
      <c r="R18" s="134" t="s">
        <v>699</v>
      </c>
      <c r="S18" s="141"/>
      <c r="T18" s="191"/>
      <c r="U18" s="191"/>
      <c r="V18" s="134"/>
      <c r="W18" s="134" t="s">
        <v>699</v>
      </c>
      <c r="X18" s="141"/>
      <c r="Y18" s="191"/>
      <c r="Z18" s="191"/>
      <c r="AA18" s="134"/>
      <c r="AB18" s="134" t="s">
        <v>699</v>
      </c>
      <c r="AC18" s="141"/>
      <c r="AD18" s="191"/>
      <c r="AE18" s="191"/>
      <c r="AF18" s="134"/>
      <c r="AG18" s="134" t="s">
        <v>699</v>
      </c>
      <c r="AH18" s="141"/>
      <c r="AI18" s="191"/>
      <c r="AJ18" s="191"/>
      <c r="AK18" s="134"/>
      <c r="AL18" s="134" t="s">
        <v>699</v>
      </c>
      <c r="AM18" s="141"/>
      <c r="AN18" s="191"/>
      <c r="AO18" s="191"/>
      <c r="AP18" s="134"/>
      <c r="AQ18" s="134" t="s">
        <v>699</v>
      </c>
      <c r="AR18" s="141"/>
      <c r="AS18" s="191"/>
      <c r="AT18" s="191"/>
      <c r="AU18" s="134"/>
      <c r="AV18" s="134" t="s">
        <v>699</v>
      </c>
      <c r="AW18" s="141"/>
      <c r="AX18" s="191"/>
      <c r="AY18" s="191"/>
      <c r="AZ18" s="134"/>
      <c r="BA18" s="134" t="s">
        <v>699</v>
      </c>
      <c r="BB18" s="141"/>
      <c r="BC18" s="191"/>
      <c r="BD18" s="191"/>
      <c r="BE18" s="134"/>
      <c r="BF18" s="134" t="s">
        <v>699</v>
      </c>
      <c r="BG18" s="141"/>
      <c r="BH18" s="191"/>
      <c r="BI18" s="191"/>
      <c r="BJ18" s="134"/>
      <c r="BK18" s="134" t="s">
        <v>699</v>
      </c>
      <c r="BL18" s="141"/>
      <c r="BM18" s="191"/>
      <c r="BN18" s="191"/>
      <c r="BO18" s="134"/>
      <c r="BP18" s="134" t="s">
        <v>699</v>
      </c>
      <c r="BQ18" s="141"/>
      <c r="BR18" s="191"/>
      <c r="BS18" s="191"/>
      <c r="BT18" s="134"/>
      <c r="BU18" s="134" t="s">
        <v>699</v>
      </c>
      <c r="BV18" s="141"/>
      <c r="BW18" s="191"/>
      <c r="BX18" s="191"/>
      <c r="BY18" s="134"/>
      <c r="BZ18" s="134" t="s">
        <v>699</v>
      </c>
      <c r="CA18" s="141"/>
      <c r="CB18" s="191"/>
      <c r="CC18" s="191"/>
      <c r="CD18" s="134"/>
      <c r="CE18" s="134" t="s">
        <v>699</v>
      </c>
      <c r="CF18" s="141"/>
      <c r="CG18" s="191"/>
      <c r="CH18" s="191"/>
      <c r="CI18" s="134"/>
      <c r="CJ18" s="134" t="s">
        <v>699</v>
      </c>
      <c r="CK18" s="141"/>
      <c r="CL18" s="191"/>
      <c r="CM18" s="191"/>
      <c r="CN18" s="134"/>
      <c r="CO18" s="134" t="s">
        <v>699</v>
      </c>
      <c r="CP18" s="141"/>
      <c r="CQ18" s="191"/>
      <c r="CR18" s="191"/>
      <c r="CS18" s="134"/>
      <c r="CT18" s="134" t="s">
        <v>699</v>
      </c>
      <c r="CU18" s="141"/>
      <c r="CV18" s="191"/>
      <c r="CW18" s="191"/>
      <c r="CX18" s="134"/>
      <c r="CY18" s="134" t="s">
        <v>699</v>
      </c>
      <c r="CZ18" s="141"/>
      <c r="DA18" s="191"/>
      <c r="DB18" s="191"/>
      <c r="DC18" s="134"/>
      <c r="DD18" s="134" t="s">
        <v>699</v>
      </c>
      <c r="DE18" s="141"/>
      <c r="DF18" s="191"/>
      <c r="DG18" s="191"/>
      <c r="DH18" s="134"/>
      <c r="DI18" s="134" t="s">
        <v>699</v>
      </c>
      <c r="DJ18" s="141"/>
      <c r="DK18" s="191"/>
      <c r="DL18" s="191"/>
      <c r="DM18" s="134"/>
      <c r="DN18" s="134" t="s">
        <v>699</v>
      </c>
      <c r="DO18" s="141"/>
      <c r="DP18" s="191"/>
      <c r="DQ18" s="191"/>
      <c r="DR18" s="134"/>
      <c r="DS18" s="134" t="s">
        <v>699</v>
      </c>
      <c r="DT18" s="141"/>
      <c r="DU18" s="191"/>
      <c r="DV18" s="191"/>
      <c r="DW18" s="134"/>
      <c r="DX18" s="134" t="s">
        <v>699</v>
      </c>
      <c r="DY18" s="141"/>
      <c r="DZ18" s="191"/>
      <c r="EA18" s="191"/>
      <c r="EB18" s="134"/>
      <c r="EC18" s="134" t="s">
        <v>699</v>
      </c>
      <c r="ED18" s="141"/>
      <c r="EE18" s="191"/>
      <c r="EF18" s="191"/>
      <c r="EG18" s="134"/>
      <c r="EH18" s="134" t="s">
        <v>699</v>
      </c>
      <c r="EI18" s="141"/>
      <c r="EJ18" s="191"/>
      <c r="EK18" s="191"/>
      <c r="EL18" s="134"/>
      <c r="EM18" s="134" t="s">
        <v>699</v>
      </c>
      <c r="EN18" s="141"/>
      <c r="EO18" s="191"/>
      <c r="EP18" s="191"/>
      <c r="EQ18" s="134"/>
      <c r="ER18" s="134" t="s">
        <v>699</v>
      </c>
      <c r="ES18" s="141"/>
      <c r="ET18" s="191"/>
      <c r="EU18" s="191"/>
      <c r="EV18" s="134"/>
      <c r="EW18" s="134" t="s">
        <v>699</v>
      </c>
      <c r="EX18" s="141"/>
      <c r="EY18" s="191"/>
      <c r="EZ18" s="191"/>
      <c r="FA18" s="134"/>
    </row>
    <row r="19" spans="1:157" ht="21.75" thickBot="1">
      <c r="A19" s="432"/>
      <c r="B19" s="245"/>
      <c r="C19" s="245" t="s">
        <v>702</v>
      </c>
      <c r="D19" s="432"/>
      <c r="E19" s="433"/>
      <c r="F19" s="433"/>
      <c r="G19" s="434"/>
      <c r="H19" s="245" t="s">
        <v>702</v>
      </c>
      <c r="I19" s="432"/>
      <c r="J19" s="433"/>
      <c r="K19" s="433"/>
      <c r="L19" s="434"/>
      <c r="M19" s="245" t="s">
        <v>702</v>
      </c>
      <c r="N19" s="432"/>
      <c r="O19" s="433"/>
      <c r="P19" s="433"/>
      <c r="Q19" s="434"/>
      <c r="R19" s="245" t="s">
        <v>702</v>
      </c>
      <c r="S19" s="432"/>
      <c r="T19" s="433"/>
      <c r="U19" s="433"/>
      <c r="V19" s="434"/>
      <c r="W19" s="245" t="s">
        <v>702</v>
      </c>
      <c r="X19" s="432"/>
      <c r="Y19" s="433"/>
      <c r="Z19" s="433"/>
      <c r="AA19" s="434"/>
      <c r="AB19" s="245" t="s">
        <v>702</v>
      </c>
      <c r="AC19" s="432"/>
      <c r="AD19" s="433"/>
      <c r="AE19" s="433"/>
      <c r="AF19" s="434"/>
      <c r="AG19" s="245" t="s">
        <v>702</v>
      </c>
      <c r="AH19" s="432"/>
      <c r="AI19" s="433"/>
      <c r="AJ19" s="433"/>
      <c r="AK19" s="434"/>
      <c r="AL19" s="245" t="s">
        <v>702</v>
      </c>
      <c r="AM19" s="432"/>
      <c r="AN19" s="433"/>
      <c r="AO19" s="433"/>
      <c r="AP19" s="434"/>
      <c r="AQ19" s="245" t="s">
        <v>702</v>
      </c>
      <c r="AR19" s="432"/>
      <c r="AS19" s="433"/>
      <c r="AT19" s="433"/>
      <c r="AU19" s="434"/>
      <c r="AV19" s="245" t="s">
        <v>702</v>
      </c>
      <c r="AW19" s="432"/>
      <c r="AX19" s="433"/>
      <c r="AY19" s="433"/>
      <c r="AZ19" s="434"/>
      <c r="BA19" s="245" t="s">
        <v>702</v>
      </c>
      <c r="BB19" s="432"/>
      <c r="BC19" s="433"/>
      <c r="BD19" s="433"/>
      <c r="BE19" s="434"/>
      <c r="BF19" s="245" t="s">
        <v>702</v>
      </c>
      <c r="BG19" s="432"/>
      <c r="BH19" s="433"/>
      <c r="BI19" s="433"/>
      <c r="BJ19" s="434"/>
      <c r="BK19" s="245" t="s">
        <v>702</v>
      </c>
      <c r="BL19" s="432"/>
      <c r="BM19" s="433"/>
      <c r="BN19" s="433"/>
      <c r="BO19" s="434"/>
      <c r="BP19" s="245" t="s">
        <v>702</v>
      </c>
      <c r="BQ19" s="432"/>
      <c r="BR19" s="433"/>
      <c r="BS19" s="433"/>
      <c r="BT19" s="434"/>
      <c r="BU19" s="245" t="s">
        <v>702</v>
      </c>
      <c r="BV19" s="432"/>
      <c r="BW19" s="433"/>
      <c r="BX19" s="433"/>
      <c r="BY19" s="434"/>
      <c r="BZ19" s="245" t="s">
        <v>702</v>
      </c>
      <c r="CA19" s="432"/>
      <c r="CB19" s="433"/>
      <c r="CC19" s="433"/>
      <c r="CD19" s="434"/>
      <c r="CE19" s="245" t="s">
        <v>702</v>
      </c>
      <c r="CF19" s="432"/>
      <c r="CG19" s="433"/>
      <c r="CH19" s="433"/>
      <c r="CI19" s="434"/>
      <c r="CJ19" s="245" t="s">
        <v>702</v>
      </c>
      <c r="CK19" s="432"/>
      <c r="CL19" s="433"/>
      <c r="CM19" s="433"/>
      <c r="CN19" s="434"/>
      <c r="CO19" s="245" t="s">
        <v>702</v>
      </c>
      <c r="CP19" s="432"/>
      <c r="CQ19" s="433"/>
      <c r="CR19" s="433"/>
      <c r="CS19" s="434"/>
      <c r="CT19" s="245" t="s">
        <v>702</v>
      </c>
      <c r="CU19" s="432"/>
      <c r="CV19" s="433"/>
      <c r="CW19" s="433"/>
      <c r="CX19" s="434"/>
      <c r="CY19" s="245" t="s">
        <v>702</v>
      </c>
      <c r="CZ19" s="432"/>
      <c r="DA19" s="433"/>
      <c r="DB19" s="433"/>
      <c r="DC19" s="434"/>
      <c r="DD19" s="245" t="s">
        <v>702</v>
      </c>
      <c r="DE19" s="432"/>
      <c r="DF19" s="433"/>
      <c r="DG19" s="433"/>
      <c r="DH19" s="434"/>
      <c r="DI19" s="245" t="s">
        <v>702</v>
      </c>
      <c r="DJ19" s="432"/>
      <c r="DK19" s="433"/>
      <c r="DL19" s="433"/>
      <c r="DM19" s="434"/>
      <c r="DN19" s="245" t="s">
        <v>702</v>
      </c>
      <c r="DO19" s="432"/>
      <c r="DP19" s="433"/>
      <c r="DQ19" s="433"/>
      <c r="DR19" s="434"/>
      <c r="DS19" s="245" t="s">
        <v>702</v>
      </c>
      <c r="DT19" s="432"/>
      <c r="DU19" s="433"/>
      <c r="DV19" s="433"/>
      <c r="DW19" s="434"/>
      <c r="DX19" s="245" t="s">
        <v>702</v>
      </c>
      <c r="DY19" s="432"/>
      <c r="DZ19" s="433"/>
      <c r="EA19" s="433"/>
      <c r="EB19" s="434"/>
      <c r="EC19" s="245" t="s">
        <v>702</v>
      </c>
      <c r="ED19" s="432"/>
      <c r="EE19" s="433"/>
      <c r="EF19" s="433"/>
      <c r="EG19" s="434"/>
      <c r="EH19" s="245" t="s">
        <v>702</v>
      </c>
      <c r="EI19" s="432"/>
      <c r="EJ19" s="433"/>
      <c r="EK19" s="433"/>
      <c r="EL19" s="434"/>
      <c r="EM19" s="245" t="s">
        <v>702</v>
      </c>
      <c r="EN19" s="432"/>
      <c r="EO19" s="433"/>
      <c r="EP19" s="433"/>
      <c r="EQ19" s="434"/>
      <c r="ER19" s="245" t="s">
        <v>702</v>
      </c>
      <c r="ES19" s="432"/>
      <c r="ET19" s="433"/>
      <c r="EU19" s="433"/>
      <c r="EV19" s="434"/>
      <c r="EW19" s="245" t="s">
        <v>702</v>
      </c>
      <c r="EX19" s="432"/>
      <c r="EY19" s="433"/>
      <c r="EZ19" s="433"/>
      <c r="FA19" s="434"/>
    </row>
    <row r="20" spans="1:157" ht="21.75" thickBot="1">
      <c r="A20" s="430"/>
      <c r="B20" s="248" t="s">
        <v>43</v>
      </c>
      <c r="C20" s="431"/>
      <c r="D20" s="248"/>
      <c r="E20" s="248"/>
      <c r="F20" s="248"/>
      <c r="G20" s="248"/>
      <c r="H20" s="431"/>
      <c r="I20" s="248"/>
      <c r="J20" s="248"/>
      <c r="K20" s="248"/>
      <c r="L20" s="248"/>
      <c r="M20" s="431"/>
      <c r="N20" s="248"/>
      <c r="O20" s="248"/>
      <c r="P20" s="248"/>
      <c r="Q20" s="248"/>
      <c r="R20" s="431"/>
      <c r="S20" s="248"/>
      <c r="T20" s="248"/>
      <c r="U20" s="248"/>
      <c r="V20" s="248"/>
      <c r="W20" s="431"/>
      <c r="X20" s="248"/>
      <c r="Y20" s="248"/>
      <c r="Z20" s="248"/>
      <c r="AA20" s="248"/>
      <c r="AB20" s="431"/>
      <c r="AC20" s="248"/>
      <c r="AD20" s="248"/>
      <c r="AE20" s="248"/>
      <c r="AF20" s="248"/>
      <c r="AG20" s="431"/>
      <c r="AH20" s="248"/>
      <c r="AI20" s="248"/>
      <c r="AJ20" s="248"/>
      <c r="AK20" s="248"/>
      <c r="AL20" s="431"/>
      <c r="AM20" s="248"/>
      <c r="AN20" s="248"/>
      <c r="AO20" s="248"/>
      <c r="AP20" s="248"/>
      <c r="AQ20" s="431"/>
      <c r="AR20" s="248"/>
      <c r="AS20" s="248"/>
      <c r="AT20" s="248"/>
      <c r="AU20" s="248"/>
      <c r="AV20" s="431"/>
      <c r="AW20" s="248"/>
      <c r="AX20" s="248"/>
      <c r="AY20" s="248"/>
      <c r="AZ20" s="248"/>
      <c r="BA20" s="431"/>
      <c r="BB20" s="248"/>
      <c r="BC20" s="248"/>
      <c r="BD20" s="248"/>
      <c r="BE20" s="248"/>
      <c r="BF20" s="431"/>
      <c r="BG20" s="248"/>
      <c r="BH20" s="248"/>
      <c r="BI20" s="248"/>
      <c r="BJ20" s="248"/>
      <c r="BK20" s="431"/>
      <c r="BL20" s="248"/>
      <c r="BM20" s="248"/>
      <c r="BN20" s="248"/>
      <c r="BO20" s="248"/>
      <c r="BP20" s="431"/>
      <c r="BQ20" s="248"/>
      <c r="BR20" s="248"/>
      <c r="BS20" s="248"/>
      <c r="BT20" s="248"/>
      <c r="BU20" s="431"/>
      <c r="BV20" s="248"/>
      <c r="BW20" s="248"/>
      <c r="BX20" s="248"/>
      <c r="BY20" s="248"/>
      <c r="BZ20" s="431"/>
      <c r="CA20" s="248"/>
      <c r="CB20" s="248"/>
      <c r="CC20" s="248"/>
      <c r="CD20" s="248"/>
      <c r="CE20" s="431"/>
      <c r="CF20" s="248"/>
      <c r="CG20" s="248"/>
      <c r="CH20" s="248"/>
      <c r="CI20" s="248"/>
      <c r="CJ20" s="431"/>
      <c r="CK20" s="248"/>
      <c r="CL20" s="248"/>
      <c r="CM20" s="248"/>
      <c r="CN20" s="248"/>
      <c r="CO20" s="431"/>
      <c r="CP20" s="248"/>
      <c r="CQ20" s="248"/>
      <c r="CR20" s="248"/>
      <c r="CS20" s="248"/>
      <c r="CT20" s="431"/>
      <c r="CU20" s="248"/>
      <c r="CV20" s="248"/>
      <c r="CW20" s="248"/>
      <c r="CX20" s="248"/>
      <c r="CY20" s="431"/>
      <c r="CZ20" s="248"/>
      <c r="DA20" s="248"/>
      <c r="DB20" s="248"/>
      <c r="DC20" s="248"/>
      <c r="DD20" s="431"/>
      <c r="DE20" s="248"/>
      <c r="DF20" s="248"/>
      <c r="DG20" s="248"/>
      <c r="DH20" s="248"/>
      <c r="DI20" s="431"/>
      <c r="DJ20" s="248"/>
      <c r="DK20" s="248"/>
      <c r="DL20" s="248"/>
      <c r="DM20" s="248"/>
      <c r="DN20" s="431"/>
      <c r="DO20" s="248"/>
      <c r="DP20" s="248"/>
      <c r="DQ20" s="248"/>
      <c r="DR20" s="248"/>
      <c r="DS20" s="431"/>
      <c r="DT20" s="248"/>
      <c r="DU20" s="248"/>
      <c r="DV20" s="248"/>
      <c r="DW20" s="248"/>
      <c r="DX20" s="431"/>
      <c r="DY20" s="248"/>
      <c r="DZ20" s="248"/>
      <c r="EA20" s="248"/>
      <c r="EB20" s="248"/>
      <c r="EC20" s="431"/>
      <c r="ED20" s="248"/>
      <c r="EE20" s="248"/>
      <c r="EF20" s="248"/>
      <c r="EG20" s="248"/>
      <c r="EH20" s="431"/>
      <c r="EI20" s="248"/>
      <c r="EJ20" s="248"/>
      <c r="EK20" s="248"/>
      <c r="EL20" s="248"/>
      <c r="EM20" s="431"/>
      <c r="EN20" s="248"/>
      <c r="EO20" s="248"/>
      <c r="EP20" s="248"/>
      <c r="EQ20" s="248"/>
      <c r="ER20" s="431"/>
      <c r="ES20" s="248"/>
      <c r="ET20" s="248"/>
      <c r="EU20" s="248"/>
      <c r="EV20" s="248"/>
      <c r="EW20" s="431"/>
      <c r="EX20" s="248"/>
      <c r="EY20" s="248"/>
      <c r="EZ20" s="248"/>
      <c r="FA20" s="248"/>
    </row>
    <row r="21" spans="1:157">
      <c r="A21" s="166" t="s">
        <v>716</v>
      </c>
      <c r="B21" s="435"/>
      <c r="C21" s="155"/>
      <c r="D21" s="215"/>
      <c r="E21" s="192"/>
      <c r="F21" s="192"/>
      <c r="G21" s="155"/>
      <c r="H21" s="155"/>
      <c r="I21" s="215"/>
      <c r="J21" s="192"/>
      <c r="K21" s="192"/>
      <c r="L21" s="155"/>
      <c r="M21" s="155"/>
      <c r="N21" s="215"/>
      <c r="O21" s="192"/>
      <c r="P21" s="192"/>
      <c r="Q21" s="155"/>
      <c r="R21" s="155"/>
      <c r="S21" s="215"/>
      <c r="T21" s="192"/>
      <c r="U21" s="192"/>
      <c r="V21" s="155"/>
      <c r="W21" s="155"/>
      <c r="X21" s="215"/>
      <c r="Y21" s="192"/>
      <c r="Z21" s="192"/>
      <c r="AA21" s="155"/>
      <c r="AB21" s="155"/>
      <c r="AC21" s="215"/>
      <c r="AD21" s="192"/>
      <c r="AE21" s="192"/>
      <c r="AF21" s="155"/>
      <c r="AG21" s="155"/>
      <c r="AH21" s="215"/>
      <c r="AI21" s="192"/>
      <c r="AJ21" s="192"/>
      <c r="AK21" s="155"/>
      <c r="AL21" s="155"/>
      <c r="AM21" s="215"/>
      <c r="AN21" s="192"/>
      <c r="AO21" s="192"/>
      <c r="AP21" s="155"/>
      <c r="AQ21" s="155"/>
      <c r="AR21" s="215"/>
      <c r="AS21" s="192"/>
      <c r="AT21" s="192"/>
      <c r="AU21" s="155"/>
      <c r="AV21" s="155"/>
      <c r="AW21" s="215"/>
      <c r="AX21" s="192"/>
      <c r="AY21" s="192"/>
      <c r="AZ21" s="155"/>
      <c r="BA21" s="155"/>
      <c r="BB21" s="215"/>
      <c r="BC21" s="192"/>
      <c r="BD21" s="192"/>
      <c r="BE21" s="155"/>
      <c r="BF21" s="155"/>
      <c r="BG21" s="215"/>
      <c r="BH21" s="192"/>
      <c r="BI21" s="192"/>
      <c r="BJ21" s="155"/>
      <c r="BK21" s="155"/>
      <c r="BL21" s="215"/>
      <c r="BM21" s="192"/>
      <c r="BN21" s="192"/>
      <c r="BO21" s="155"/>
      <c r="BP21" s="155"/>
      <c r="BQ21" s="215"/>
      <c r="BR21" s="192"/>
      <c r="BS21" s="192"/>
      <c r="BT21" s="155"/>
      <c r="BU21" s="155"/>
      <c r="BV21" s="215"/>
      <c r="BW21" s="192"/>
      <c r="BX21" s="192"/>
      <c r="BY21" s="155"/>
      <c r="BZ21" s="155"/>
      <c r="CA21" s="215"/>
      <c r="CB21" s="192"/>
      <c r="CC21" s="192"/>
      <c r="CD21" s="155"/>
      <c r="CE21" s="155"/>
      <c r="CF21" s="215"/>
      <c r="CG21" s="192"/>
      <c r="CH21" s="192"/>
      <c r="CI21" s="155"/>
      <c r="CJ21" s="155"/>
      <c r="CK21" s="215"/>
      <c r="CL21" s="192"/>
      <c r="CM21" s="192"/>
      <c r="CN21" s="155"/>
      <c r="CO21" s="155"/>
      <c r="CP21" s="215"/>
      <c r="CQ21" s="192"/>
      <c r="CR21" s="192"/>
      <c r="CS21" s="155"/>
      <c r="CT21" s="155"/>
      <c r="CU21" s="215"/>
      <c r="CV21" s="192"/>
      <c r="CW21" s="192"/>
      <c r="CX21" s="155"/>
      <c r="CY21" s="155"/>
      <c r="CZ21" s="215"/>
      <c r="DA21" s="192"/>
      <c r="DB21" s="192"/>
      <c r="DC21" s="155"/>
      <c r="DD21" s="155"/>
      <c r="DE21" s="215"/>
      <c r="DF21" s="192"/>
      <c r="DG21" s="192"/>
      <c r="DH21" s="155"/>
      <c r="DI21" s="155"/>
      <c r="DJ21" s="215"/>
      <c r="DK21" s="192"/>
      <c r="DL21" s="192"/>
      <c r="DM21" s="155"/>
      <c r="DN21" s="155"/>
      <c r="DO21" s="215"/>
      <c r="DP21" s="192"/>
      <c r="DQ21" s="192"/>
      <c r="DR21" s="155"/>
      <c r="DS21" s="155"/>
      <c r="DT21" s="215"/>
      <c r="DU21" s="192"/>
      <c r="DV21" s="192"/>
      <c r="DW21" s="155"/>
      <c r="DX21" s="155"/>
      <c r="DY21" s="215"/>
      <c r="DZ21" s="192"/>
      <c r="EA21" s="192"/>
      <c r="EB21" s="155"/>
      <c r="EC21" s="155"/>
      <c r="ED21" s="215"/>
      <c r="EE21" s="192"/>
      <c r="EF21" s="192"/>
      <c r="EG21" s="155"/>
      <c r="EH21" s="155"/>
      <c r="EI21" s="215"/>
      <c r="EJ21" s="192"/>
      <c r="EK21" s="192"/>
      <c r="EL21" s="155"/>
      <c r="EM21" s="155"/>
      <c r="EN21" s="215"/>
      <c r="EO21" s="192"/>
      <c r="EP21" s="192"/>
      <c r="EQ21" s="155"/>
      <c r="ER21" s="155"/>
      <c r="ES21" s="215"/>
      <c r="ET21" s="192"/>
      <c r="EU21" s="192"/>
      <c r="EV21" s="155"/>
      <c r="EW21" s="155"/>
      <c r="EX21" s="215"/>
      <c r="EY21" s="192"/>
      <c r="EZ21" s="192"/>
      <c r="FA21" s="155"/>
    </row>
    <row r="22" spans="1:157">
      <c r="A22" s="259">
        <v>1</v>
      </c>
      <c r="B22" s="272" t="s">
        <v>707</v>
      </c>
      <c r="C22" s="134" t="s">
        <v>699</v>
      </c>
      <c r="D22" s="162"/>
      <c r="E22" s="74"/>
      <c r="F22" s="74"/>
      <c r="G22" s="80"/>
      <c r="H22" s="134" t="s">
        <v>699</v>
      </c>
      <c r="I22" s="162"/>
      <c r="J22" s="74"/>
      <c r="K22" s="74"/>
      <c r="L22" s="80"/>
      <c r="M22" s="134" t="s">
        <v>699</v>
      </c>
      <c r="N22" s="162"/>
      <c r="O22" s="74"/>
      <c r="P22" s="74"/>
      <c r="Q22" s="80"/>
      <c r="R22" s="134" t="s">
        <v>699</v>
      </c>
      <c r="S22" s="162"/>
      <c r="T22" s="74"/>
      <c r="U22" s="74"/>
      <c r="V22" s="80"/>
      <c r="W22" s="134" t="s">
        <v>699</v>
      </c>
      <c r="X22" s="162"/>
      <c r="Y22" s="74"/>
      <c r="Z22" s="74"/>
      <c r="AA22" s="80"/>
      <c r="AB22" s="134" t="s">
        <v>699</v>
      </c>
      <c r="AC22" s="162"/>
      <c r="AD22" s="74"/>
      <c r="AE22" s="74"/>
      <c r="AF22" s="80"/>
      <c r="AG22" s="134" t="s">
        <v>699</v>
      </c>
      <c r="AH22" s="162"/>
      <c r="AI22" s="74"/>
      <c r="AJ22" s="74"/>
      <c r="AK22" s="80"/>
      <c r="AL22" s="134" t="s">
        <v>699</v>
      </c>
      <c r="AM22" s="162"/>
      <c r="AN22" s="74"/>
      <c r="AO22" s="74"/>
      <c r="AP22" s="80"/>
      <c r="AQ22" s="134" t="s">
        <v>699</v>
      </c>
      <c r="AR22" s="162"/>
      <c r="AS22" s="74"/>
      <c r="AT22" s="74"/>
      <c r="AU22" s="80"/>
      <c r="AV22" s="134" t="s">
        <v>699</v>
      </c>
      <c r="AW22" s="162"/>
      <c r="AX22" s="74"/>
      <c r="AY22" s="74"/>
      <c r="AZ22" s="80"/>
      <c r="BA22" s="134" t="s">
        <v>699</v>
      </c>
      <c r="BB22" s="162"/>
      <c r="BC22" s="74"/>
      <c r="BD22" s="74"/>
      <c r="BE22" s="80"/>
      <c r="BF22" s="134" t="s">
        <v>699</v>
      </c>
      <c r="BG22" s="162"/>
      <c r="BH22" s="74"/>
      <c r="BI22" s="74"/>
      <c r="BJ22" s="80"/>
      <c r="BK22" s="134" t="s">
        <v>699</v>
      </c>
      <c r="BL22" s="162"/>
      <c r="BM22" s="74"/>
      <c r="BN22" s="74"/>
      <c r="BO22" s="80"/>
      <c r="BP22" s="134" t="s">
        <v>699</v>
      </c>
      <c r="BQ22" s="162"/>
      <c r="BR22" s="74"/>
      <c r="BS22" s="74"/>
      <c r="BT22" s="80"/>
      <c r="BU22" s="134" t="s">
        <v>699</v>
      </c>
      <c r="BV22" s="162"/>
      <c r="BW22" s="74"/>
      <c r="BX22" s="74"/>
      <c r="BY22" s="80"/>
      <c r="BZ22" s="134" t="s">
        <v>699</v>
      </c>
      <c r="CA22" s="162"/>
      <c r="CB22" s="74"/>
      <c r="CC22" s="74"/>
      <c r="CD22" s="80"/>
      <c r="CE22" s="134" t="s">
        <v>699</v>
      </c>
      <c r="CF22" s="162"/>
      <c r="CG22" s="74"/>
      <c r="CH22" s="74"/>
      <c r="CI22" s="80"/>
      <c r="CJ22" s="134" t="s">
        <v>699</v>
      </c>
      <c r="CK22" s="162"/>
      <c r="CL22" s="74"/>
      <c r="CM22" s="74"/>
      <c r="CN22" s="80"/>
      <c r="CO22" s="134" t="s">
        <v>699</v>
      </c>
      <c r="CP22" s="162"/>
      <c r="CQ22" s="74"/>
      <c r="CR22" s="74"/>
      <c r="CS22" s="80"/>
      <c r="CT22" s="134" t="s">
        <v>699</v>
      </c>
      <c r="CU22" s="162"/>
      <c r="CV22" s="74"/>
      <c r="CW22" s="74"/>
      <c r="CX22" s="80"/>
      <c r="CY22" s="134" t="s">
        <v>699</v>
      </c>
      <c r="CZ22" s="162"/>
      <c r="DA22" s="74"/>
      <c r="DB22" s="74"/>
      <c r="DC22" s="80"/>
      <c r="DD22" s="134" t="s">
        <v>699</v>
      </c>
      <c r="DE22" s="162"/>
      <c r="DF22" s="74"/>
      <c r="DG22" s="74"/>
      <c r="DH22" s="80"/>
      <c r="DI22" s="134" t="s">
        <v>699</v>
      </c>
      <c r="DJ22" s="162"/>
      <c r="DK22" s="74"/>
      <c r="DL22" s="74"/>
      <c r="DM22" s="80"/>
      <c r="DN22" s="134" t="s">
        <v>699</v>
      </c>
      <c r="DO22" s="162"/>
      <c r="DP22" s="74"/>
      <c r="DQ22" s="74"/>
      <c r="DR22" s="80"/>
      <c r="DS22" s="134" t="s">
        <v>699</v>
      </c>
      <c r="DT22" s="162"/>
      <c r="DU22" s="74"/>
      <c r="DV22" s="74"/>
      <c r="DW22" s="80"/>
      <c r="DX22" s="134" t="s">
        <v>699</v>
      </c>
      <c r="DY22" s="162"/>
      <c r="DZ22" s="74"/>
      <c r="EA22" s="74"/>
      <c r="EB22" s="80"/>
      <c r="EC22" s="134" t="s">
        <v>699</v>
      </c>
      <c r="ED22" s="162"/>
      <c r="EE22" s="74"/>
      <c r="EF22" s="74"/>
      <c r="EG22" s="80"/>
      <c r="EH22" s="134" t="s">
        <v>699</v>
      </c>
      <c r="EI22" s="162"/>
      <c r="EJ22" s="74"/>
      <c r="EK22" s="74"/>
      <c r="EL22" s="80"/>
      <c r="EM22" s="134" t="s">
        <v>699</v>
      </c>
      <c r="EN22" s="162"/>
      <c r="EO22" s="74"/>
      <c r="EP22" s="74"/>
      <c r="EQ22" s="80"/>
      <c r="ER22" s="134" t="s">
        <v>699</v>
      </c>
      <c r="ES22" s="162"/>
      <c r="ET22" s="74"/>
      <c r="EU22" s="74"/>
      <c r="EV22" s="80"/>
      <c r="EW22" s="134" t="s">
        <v>699</v>
      </c>
      <c r="EX22" s="162"/>
      <c r="EY22" s="74"/>
      <c r="EZ22" s="74"/>
      <c r="FA22" s="80"/>
    </row>
    <row r="23" spans="1:157">
      <c r="A23" s="259">
        <v>2</v>
      </c>
      <c r="B23" s="272" t="s">
        <v>710</v>
      </c>
      <c r="C23" s="134" t="s">
        <v>699</v>
      </c>
      <c r="D23" s="162"/>
      <c r="E23" s="74"/>
      <c r="F23" s="74"/>
      <c r="G23" s="80"/>
      <c r="H23" s="134" t="s">
        <v>699</v>
      </c>
      <c r="I23" s="162"/>
      <c r="J23" s="74"/>
      <c r="K23" s="74"/>
      <c r="L23" s="80"/>
      <c r="M23" s="134" t="s">
        <v>699</v>
      </c>
      <c r="N23" s="162"/>
      <c r="O23" s="74"/>
      <c r="P23" s="74"/>
      <c r="Q23" s="80"/>
      <c r="R23" s="134" t="s">
        <v>699</v>
      </c>
      <c r="S23" s="162"/>
      <c r="T23" s="74"/>
      <c r="U23" s="74"/>
      <c r="V23" s="80"/>
      <c r="W23" s="134" t="s">
        <v>699</v>
      </c>
      <c r="X23" s="162"/>
      <c r="Y23" s="74"/>
      <c r="Z23" s="74"/>
      <c r="AA23" s="80"/>
      <c r="AB23" s="134" t="s">
        <v>699</v>
      </c>
      <c r="AC23" s="162"/>
      <c r="AD23" s="74"/>
      <c r="AE23" s="74"/>
      <c r="AF23" s="80"/>
      <c r="AG23" s="134" t="s">
        <v>699</v>
      </c>
      <c r="AH23" s="162"/>
      <c r="AI23" s="74"/>
      <c r="AJ23" s="74"/>
      <c r="AK23" s="80"/>
      <c r="AL23" s="134" t="s">
        <v>699</v>
      </c>
      <c r="AM23" s="162"/>
      <c r="AN23" s="74"/>
      <c r="AO23" s="74"/>
      <c r="AP23" s="80"/>
      <c r="AQ23" s="134" t="s">
        <v>699</v>
      </c>
      <c r="AR23" s="162"/>
      <c r="AS23" s="74"/>
      <c r="AT23" s="74"/>
      <c r="AU23" s="80"/>
      <c r="AV23" s="134" t="s">
        <v>699</v>
      </c>
      <c r="AW23" s="162"/>
      <c r="AX23" s="74"/>
      <c r="AY23" s="74"/>
      <c r="AZ23" s="80"/>
      <c r="BA23" s="134" t="s">
        <v>699</v>
      </c>
      <c r="BB23" s="162"/>
      <c r="BC23" s="74"/>
      <c r="BD23" s="74"/>
      <c r="BE23" s="80"/>
      <c r="BF23" s="134" t="s">
        <v>699</v>
      </c>
      <c r="BG23" s="162"/>
      <c r="BH23" s="74"/>
      <c r="BI23" s="74"/>
      <c r="BJ23" s="80"/>
      <c r="BK23" s="134" t="s">
        <v>699</v>
      </c>
      <c r="BL23" s="162"/>
      <c r="BM23" s="74"/>
      <c r="BN23" s="74"/>
      <c r="BO23" s="80"/>
      <c r="BP23" s="134" t="s">
        <v>699</v>
      </c>
      <c r="BQ23" s="162"/>
      <c r="BR23" s="74"/>
      <c r="BS23" s="74"/>
      <c r="BT23" s="80"/>
      <c r="BU23" s="134" t="s">
        <v>699</v>
      </c>
      <c r="BV23" s="162"/>
      <c r="BW23" s="74"/>
      <c r="BX23" s="74"/>
      <c r="BY23" s="80"/>
      <c r="BZ23" s="134" t="s">
        <v>699</v>
      </c>
      <c r="CA23" s="162"/>
      <c r="CB23" s="74"/>
      <c r="CC23" s="74"/>
      <c r="CD23" s="80"/>
      <c r="CE23" s="134" t="s">
        <v>699</v>
      </c>
      <c r="CF23" s="162"/>
      <c r="CG23" s="74"/>
      <c r="CH23" s="74"/>
      <c r="CI23" s="80"/>
      <c r="CJ23" s="134" t="s">
        <v>699</v>
      </c>
      <c r="CK23" s="162"/>
      <c r="CL23" s="74"/>
      <c r="CM23" s="74"/>
      <c r="CN23" s="80"/>
      <c r="CO23" s="134" t="s">
        <v>699</v>
      </c>
      <c r="CP23" s="162"/>
      <c r="CQ23" s="74"/>
      <c r="CR23" s="74"/>
      <c r="CS23" s="80"/>
      <c r="CT23" s="134" t="s">
        <v>699</v>
      </c>
      <c r="CU23" s="162"/>
      <c r="CV23" s="74"/>
      <c r="CW23" s="74"/>
      <c r="CX23" s="80"/>
      <c r="CY23" s="134" t="s">
        <v>699</v>
      </c>
      <c r="CZ23" s="162"/>
      <c r="DA23" s="74"/>
      <c r="DB23" s="74"/>
      <c r="DC23" s="80"/>
      <c r="DD23" s="134" t="s">
        <v>699</v>
      </c>
      <c r="DE23" s="162"/>
      <c r="DF23" s="74"/>
      <c r="DG23" s="74"/>
      <c r="DH23" s="80"/>
      <c r="DI23" s="134" t="s">
        <v>699</v>
      </c>
      <c r="DJ23" s="162"/>
      <c r="DK23" s="74"/>
      <c r="DL23" s="74"/>
      <c r="DM23" s="80"/>
      <c r="DN23" s="134" t="s">
        <v>699</v>
      </c>
      <c r="DO23" s="162"/>
      <c r="DP23" s="74"/>
      <c r="DQ23" s="74"/>
      <c r="DR23" s="80"/>
      <c r="DS23" s="134" t="s">
        <v>699</v>
      </c>
      <c r="DT23" s="162"/>
      <c r="DU23" s="74"/>
      <c r="DV23" s="74"/>
      <c r="DW23" s="80"/>
      <c r="DX23" s="134" t="s">
        <v>699</v>
      </c>
      <c r="DY23" s="162"/>
      <c r="DZ23" s="74"/>
      <c r="EA23" s="74"/>
      <c r="EB23" s="80"/>
      <c r="EC23" s="134" t="s">
        <v>699</v>
      </c>
      <c r="ED23" s="162"/>
      <c r="EE23" s="74"/>
      <c r="EF23" s="74"/>
      <c r="EG23" s="80"/>
      <c r="EH23" s="134" t="s">
        <v>699</v>
      </c>
      <c r="EI23" s="162"/>
      <c r="EJ23" s="74"/>
      <c r="EK23" s="74"/>
      <c r="EL23" s="80"/>
      <c r="EM23" s="134" t="s">
        <v>699</v>
      </c>
      <c r="EN23" s="162"/>
      <c r="EO23" s="74"/>
      <c r="EP23" s="74"/>
      <c r="EQ23" s="80"/>
      <c r="ER23" s="134" t="s">
        <v>699</v>
      </c>
      <c r="ES23" s="162"/>
      <c r="ET23" s="74"/>
      <c r="EU23" s="74"/>
      <c r="EV23" s="80"/>
      <c r="EW23" s="134" t="s">
        <v>699</v>
      </c>
      <c r="EX23" s="162"/>
      <c r="EY23" s="74"/>
      <c r="EZ23" s="74"/>
      <c r="FA23" s="80"/>
    </row>
    <row r="24" spans="1:157">
      <c r="A24" s="141">
        <v>3</v>
      </c>
      <c r="B24" s="140" t="s">
        <v>701</v>
      </c>
      <c r="C24" s="134" t="s">
        <v>699</v>
      </c>
      <c r="D24" s="141"/>
      <c r="E24" s="191"/>
      <c r="F24" s="191"/>
      <c r="G24" s="134"/>
      <c r="H24" s="134" t="s">
        <v>699</v>
      </c>
      <c r="I24" s="141"/>
      <c r="J24" s="191"/>
      <c r="K24" s="191"/>
      <c r="L24" s="134"/>
      <c r="M24" s="134" t="s">
        <v>699</v>
      </c>
      <c r="N24" s="141"/>
      <c r="O24" s="191"/>
      <c r="P24" s="191"/>
      <c r="Q24" s="134"/>
      <c r="R24" s="134" t="s">
        <v>699</v>
      </c>
      <c r="S24" s="141"/>
      <c r="T24" s="191"/>
      <c r="U24" s="191"/>
      <c r="V24" s="134"/>
      <c r="W24" s="134" t="s">
        <v>699</v>
      </c>
      <c r="X24" s="141"/>
      <c r="Y24" s="191"/>
      <c r="Z24" s="191"/>
      <c r="AA24" s="134"/>
      <c r="AB24" s="134" t="s">
        <v>699</v>
      </c>
      <c r="AC24" s="141"/>
      <c r="AD24" s="191"/>
      <c r="AE24" s="191"/>
      <c r="AF24" s="134"/>
      <c r="AG24" s="134" t="s">
        <v>699</v>
      </c>
      <c r="AH24" s="141"/>
      <c r="AI24" s="191"/>
      <c r="AJ24" s="191"/>
      <c r="AK24" s="134"/>
      <c r="AL24" s="134" t="s">
        <v>699</v>
      </c>
      <c r="AM24" s="141"/>
      <c r="AN24" s="191"/>
      <c r="AO24" s="191"/>
      <c r="AP24" s="134"/>
      <c r="AQ24" s="134" t="s">
        <v>699</v>
      </c>
      <c r="AR24" s="141"/>
      <c r="AS24" s="191"/>
      <c r="AT24" s="191"/>
      <c r="AU24" s="134"/>
      <c r="AV24" s="134" t="s">
        <v>699</v>
      </c>
      <c r="AW24" s="141"/>
      <c r="AX24" s="191"/>
      <c r="AY24" s="191"/>
      <c r="AZ24" s="134"/>
      <c r="BA24" s="134" t="s">
        <v>699</v>
      </c>
      <c r="BB24" s="141"/>
      <c r="BC24" s="191"/>
      <c r="BD24" s="191"/>
      <c r="BE24" s="134"/>
      <c r="BF24" s="134" t="s">
        <v>699</v>
      </c>
      <c r="BG24" s="141"/>
      <c r="BH24" s="191"/>
      <c r="BI24" s="191"/>
      <c r="BJ24" s="134"/>
      <c r="BK24" s="134" t="s">
        <v>699</v>
      </c>
      <c r="BL24" s="141"/>
      <c r="BM24" s="191"/>
      <c r="BN24" s="191"/>
      <c r="BO24" s="134"/>
      <c r="BP24" s="134" t="s">
        <v>699</v>
      </c>
      <c r="BQ24" s="141"/>
      <c r="BR24" s="191"/>
      <c r="BS24" s="191"/>
      <c r="BT24" s="134"/>
      <c r="BU24" s="134" t="s">
        <v>699</v>
      </c>
      <c r="BV24" s="141"/>
      <c r="BW24" s="191"/>
      <c r="BX24" s="191"/>
      <c r="BY24" s="134"/>
      <c r="BZ24" s="134" t="s">
        <v>699</v>
      </c>
      <c r="CA24" s="141"/>
      <c r="CB24" s="191"/>
      <c r="CC24" s="191"/>
      <c r="CD24" s="134"/>
      <c r="CE24" s="134" t="s">
        <v>699</v>
      </c>
      <c r="CF24" s="141"/>
      <c r="CG24" s="191"/>
      <c r="CH24" s="191"/>
      <c r="CI24" s="134"/>
      <c r="CJ24" s="134" t="s">
        <v>699</v>
      </c>
      <c r="CK24" s="141"/>
      <c r="CL24" s="191"/>
      <c r="CM24" s="191"/>
      <c r="CN24" s="134"/>
      <c r="CO24" s="134" t="s">
        <v>699</v>
      </c>
      <c r="CP24" s="141"/>
      <c r="CQ24" s="191"/>
      <c r="CR24" s="191"/>
      <c r="CS24" s="134"/>
      <c r="CT24" s="134" t="s">
        <v>699</v>
      </c>
      <c r="CU24" s="141"/>
      <c r="CV24" s="191"/>
      <c r="CW24" s="191"/>
      <c r="CX24" s="134"/>
      <c r="CY24" s="134" t="s">
        <v>699</v>
      </c>
      <c r="CZ24" s="141"/>
      <c r="DA24" s="191"/>
      <c r="DB24" s="191"/>
      <c r="DC24" s="134"/>
      <c r="DD24" s="134" t="s">
        <v>699</v>
      </c>
      <c r="DE24" s="141"/>
      <c r="DF24" s="191"/>
      <c r="DG24" s="191"/>
      <c r="DH24" s="134"/>
      <c r="DI24" s="134" t="s">
        <v>699</v>
      </c>
      <c r="DJ24" s="141"/>
      <c r="DK24" s="191"/>
      <c r="DL24" s="191"/>
      <c r="DM24" s="134"/>
      <c r="DN24" s="134" t="s">
        <v>699</v>
      </c>
      <c r="DO24" s="141"/>
      <c r="DP24" s="191"/>
      <c r="DQ24" s="191"/>
      <c r="DR24" s="134"/>
      <c r="DS24" s="134" t="s">
        <v>699</v>
      </c>
      <c r="DT24" s="141"/>
      <c r="DU24" s="191"/>
      <c r="DV24" s="191"/>
      <c r="DW24" s="134"/>
      <c r="DX24" s="134" t="s">
        <v>699</v>
      </c>
      <c r="DY24" s="141"/>
      <c r="DZ24" s="191"/>
      <c r="EA24" s="191"/>
      <c r="EB24" s="134"/>
      <c r="EC24" s="134" t="s">
        <v>699</v>
      </c>
      <c r="ED24" s="141"/>
      <c r="EE24" s="191"/>
      <c r="EF24" s="191"/>
      <c r="EG24" s="134"/>
      <c r="EH24" s="134" t="s">
        <v>699</v>
      </c>
      <c r="EI24" s="141"/>
      <c r="EJ24" s="191"/>
      <c r="EK24" s="191"/>
      <c r="EL24" s="134"/>
      <c r="EM24" s="134" t="s">
        <v>699</v>
      </c>
      <c r="EN24" s="141"/>
      <c r="EO24" s="191"/>
      <c r="EP24" s="191"/>
      <c r="EQ24" s="134"/>
      <c r="ER24" s="134" t="s">
        <v>699</v>
      </c>
      <c r="ES24" s="141"/>
      <c r="ET24" s="191"/>
      <c r="EU24" s="191"/>
      <c r="EV24" s="134"/>
      <c r="EW24" s="134" t="s">
        <v>699</v>
      </c>
      <c r="EX24" s="141"/>
      <c r="EY24" s="191"/>
      <c r="EZ24" s="191"/>
      <c r="FA24" s="134"/>
    </row>
    <row r="25" spans="1:157">
      <c r="A25" s="141"/>
      <c r="B25" s="132"/>
      <c r="C25" s="132" t="s">
        <v>702</v>
      </c>
      <c r="D25" s="141"/>
      <c r="E25" s="191"/>
      <c r="F25" s="191"/>
      <c r="G25" s="134"/>
      <c r="H25" s="132" t="s">
        <v>702</v>
      </c>
      <c r="I25" s="141"/>
      <c r="J25" s="191"/>
      <c r="K25" s="191"/>
      <c r="L25" s="134"/>
      <c r="M25" s="132" t="s">
        <v>702</v>
      </c>
      <c r="N25" s="141"/>
      <c r="O25" s="191"/>
      <c r="P25" s="191"/>
      <c r="Q25" s="134"/>
      <c r="R25" s="132" t="s">
        <v>702</v>
      </c>
      <c r="S25" s="141"/>
      <c r="T25" s="191"/>
      <c r="U25" s="191"/>
      <c r="V25" s="134"/>
      <c r="W25" s="132" t="s">
        <v>702</v>
      </c>
      <c r="X25" s="141"/>
      <c r="Y25" s="191"/>
      <c r="Z25" s="191"/>
      <c r="AA25" s="134"/>
      <c r="AB25" s="132" t="s">
        <v>702</v>
      </c>
      <c r="AC25" s="141"/>
      <c r="AD25" s="191"/>
      <c r="AE25" s="191"/>
      <c r="AF25" s="134"/>
      <c r="AG25" s="132" t="s">
        <v>702</v>
      </c>
      <c r="AH25" s="141"/>
      <c r="AI25" s="191"/>
      <c r="AJ25" s="191"/>
      <c r="AK25" s="134"/>
      <c r="AL25" s="132" t="s">
        <v>702</v>
      </c>
      <c r="AM25" s="141"/>
      <c r="AN25" s="191"/>
      <c r="AO25" s="191"/>
      <c r="AP25" s="134"/>
      <c r="AQ25" s="132" t="s">
        <v>702</v>
      </c>
      <c r="AR25" s="141"/>
      <c r="AS25" s="191"/>
      <c r="AT25" s="191"/>
      <c r="AU25" s="134"/>
      <c r="AV25" s="132" t="s">
        <v>702</v>
      </c>
      <c r="AW25" s="141"/>
      <c r="AX25" s="191"/>
      <c r="AY25" s="191"/>
      <c r="AZ25" s="134"/>
      <c r="BA25" s="132" t="s">
        <v>702</v>
      </c>
      <c r="BB25" s="141"/>
      <c r="BC25" s="191"/>
      <c r="BD25" s="191"/>
      <c r="BE25" s="134"/>
      <c r="BF25" s="132" t="s">
        <v>702</v>
      </c>
      <c r="BG25" s="141"/>
      <c r="BH25" s="191"/>
      <c r="BI25" s="191"/>
      <c r="BJ25" s="134"/>
      <c r="BK25" s="132" t="s">
        <v>702</v>
      </c>
      <c r="BL25" s="141"/>
      <c r="BM25" s="191"/>
      <c r="BN25" s="191"/>
      <c r="BO25" s="134"/>
      <c r="BP25" s="132" t="s">
        <v>702</v>
      </c>
      <c r="BQ25" s="141"/>
      <c r="BR25" s="191"/>
      <c r="BS25" s="191"/>
      <c r="BT25" s="134"/>
      <c r="BU25" s="132" t="s">
        <v>702</v>
      </c>
      <c r="BV25" s="141"/>
      <c r="BW25" s="191"/>
      <c r="BX25" s="191"/>
      <c r="BY25" s="134"/>
      <c r="BZ25" s="132" t="s">
        <v>702</v>
      </c>
      <c r="CA25" s="141"/>
      <c r="CB25" s="191"/>
      <c r="CC25" s="191"/>
      <c r="CD25" s="134"/>
      <c r="CE25" s="132" t="s">
        <v>702</v>
      </c>
      <c r="CF25" s="141"/>
      <c r="CG25" s="191"/>
      <c r="CH25" s="191"/>
      <c r="CI25" s="134"/>
      <c r="CJ25" s="132" t="s">
        <v>702</v>
      </c>
      <c r="CK25" s="141"/>
      <c r="CL25" s="191"/>
      <c r="CM25" s="191"/>
      <c r="CN25" s="134"/>
      <c r="CO25" s="132" t="s">
        <v>702</v>
      </c>
      <c r="CP25" s="141"/>
      <c r="CQ25" s="191"/>
      <c r="CR25" s="191"/>
      <c r="CS25" s="134"/>
      <c r="CT25" s="132" t="s">
        <v>702</v>
      </c>
      <c r="CU25" s="141"/>
      <c r="CV25" s="191"/>
      <c r="CW25" s="191"/>
      <c r="CX25" s="134"/>
      <c r="CY25" s="132" t="s">
        <v>702</v>
      </c>
      <c r="CZ25" s="141"/>
      <c r="DA25" s="191"/>
      <c r="DB25" s="191"/>
      <c r="DC25" s="134"/>
      <c r="DD25" s="132" t="s">
        <v>702</v>
      </c>
      <c r="DE25" s="141"/>
      <c r="DF25" s="191"/>
      <c r="DG25" s="191"/>
      <c r="DH25" s="134"/>
      <c r="DI25" s="132" t="s">
        <v>702</v>
      </c>
      <c r="DJ25" s="141"/>
      <c r="DK25" s="191"/>
      <c r="DL25" s="191"/>
      <c r="DM25" s="134"/>
      <c r="DN25" s="132" t="s">
        <v>702</v>
      </c>
      <c r="DO25" s="141"/>
      <c r="DP25" s="191"/>
      <c r="DQ25" s="191"/>
      <c r="DR25" s="134"/>
      <c r="DS25" s="132" t="s">
        <v>702</v>
      </c>
      <c r="DT25" s="141"/>
      <c r="DU25" s="191"/>
      <c r="DV25" s="191"/>
      <c r="DW25" s="134"/>
      <c r="DX25" s="132" t="s">
        <v>702</v>
      </c>
      <c r="DY25" s="141"/>
      <c r="DZ25" s="191"/>
      <c r="EA25" s="191"/>
      <c r="EB25" s="134"/>
      <c r="EC25" s="132" t="s">
        <v>702</v>
      </c>
      <c r="ED25" s="141"/>
      <c r="EE25" s="191"/>
      <c r="EF25" s="191"/>
      <c r="EG25" s="134"/>
      <c r="EH25" s="132" t="s">
        <v>702</v>
      </c>
      <c r="EI25" s="141"/>
      <c r="EJ25" s="191"/>
      <c r="EK25" s="191"/>
      <c r="EL25" s="134"/>
      <c r="EM25" s="132" t="s">
        <v>702</v>
      </c>
      <c r="EN25" s="141"/>
      <c r="EO25" s="191"/>
      <c r="EP25" s="191"/>
      <c r="EQ25" s="134"/>
      <c r="ER25" s="132" t="s">
        <v>702</v>
      </c>
      <c r="ES25" s="141"/>
      <c r="ET25" s="191"/>
      <c r="EU25" s="191"/>
      <c r="EV25" s="134"/>
      <c r="EW25" s="132" t="s">
        <v>702</v>
      </c>
      <c r="EX25" s="141"/>
      <c r="EY25" s="191"/>
      <c r="EZ25" s="191"/>
      <c r="FA25" s="134"/>
    </row>
    <row r="26" spans="1:157">
      <c r="A26" s="141">
        <v>4</v>
      </c>
      <c r="B26" s="132" t="s">
        <v>714</v>
      </c>
      <c r="C26" s="134" t="s">
        <v>699</v>
      </c>
      <c r="D26" s="141"/>
      <c r="E26" s="191"/>
      <c r="F26" s="191"/>
      <c r="G26" s="134"/>
      <c r="H26" s="134" t="s">
        <v>699</v>
      </c>
      <c r="I26" s="141"/>
      <c r="J26" s="191"/>
      <c r="K26" s="191"/>
      <c r="L26" s="134"/>
      <c r="M26" s="134" t="s">
        <v>699</v>
      </c>
      <c r="N26" s="141"/>
      <c r="O26" s="191"/>
      <c r="P26" s="191"/>
      <c r="Q26" s="134"/>
      <c r="R26" s="134" t="s">
        <v>699</v>
      </c>
      <c r="S26" s="141"/>
      <c r="T26" s="191"/>
      <c r="U26" s="191"/>
      <c r="V26" s="134"/>
      <c r="W26" s="134" t="s">
        <v>699</v>
      </c>
      <c r="X26" s="141"/>
      <c r="Y26" s="191"/>
      <c r="Z26" s="191"/>
      <c r="AA26" s="134"/>
      <c r="AB26" s="134" t="s">
        <v>699</v>
      </c>
      <c r="AC26" s="141"/>
      <c r="AD26" s="191"/>
      <c r="AE26" s="191"/>
      <c r="AF26" s="134"/>
      <c r="AG26" s="134" t="s">
        <v>699</v>
      </c>
      <c r="AH26" s="141"/>
      <c r="AI26" s="191"/>
      <c r="AJ26" s="191"/>
      <c r="AK26" s="134"/>
      <c r="AL26" s="134" t="s">
        <v>699</v>
      </c>
      <c r="AM26" s="141"/>
      <c r="AN26" s="191"/>
      <c r="AO26" s="191"/>
      <c r="AP26" s="134"/>
      <c r="AQ26" s="134" t="s">
        <v>699</v>
      </c>
      <c r="AR26" s="141"/>
      <c r="AS26" s="191"/>
      <c r="AT26" s="191"/>
      <c r="AU26" s="134"/>
      <c r="AV26" s="134" t="s">
        <v>699</v>
      </c>
      <c r="AW26" s="141"/>
      <c r="AX26" s="191"/>
      <c r="AY26" s="191"/>
      <c r="AZ26" s="134"/>
      <c r="BA26" s="134" t="s">
        <v>699</v>
      </c>
      <c r="BB26" s="141"/>
      <c r="BC26" s="191"/>
      <c r="BD26" s="191"/>
      <c r="BE26" s="134"/>
      <c r="BF26" s="134" t="s">
        <v>699</v>
      </c>
      <c r="BG26" s="141"/>
      <c r="BH26" s="191"/>
      <c r="BI26" s="191"/>
      <c r="BJ26" s="134"/>
      <c r="BK26" s="134" t="s">
        <v>699</v>
      </c>
      <c r="BL26" s="141"/>
      <c r="BM26" s="191"/>
      <c r="BN26" s="191"/>
      <c r="BO26" s="134"/>
      <c r="BP26" s="134" t="s">
        <v>699</v>
      </c>
      <c r="BQ26" s="141"/>
      <c r="BR26" s="191"/>
      <c r="BS26" s="191"/>
      <c r="BT26" s="134"/>
      <c r="BU26" s="134" t="s">
        <v>699</v>
      </c>
      <c r="BV26" s="141"/>
      <c r="BW26" s="191"/>
      <c r="BX26" s="191"/>
      <c r="BY26" s="134"/>
      <c r="BZ26" s="134" t="s">
        <v>699</v>
      </c>
      <c r="CA26" s="141"/>
      <c r="CB26" s="191"/>
      <c r="CC26" s="191"/>
      <c r="CD26" s="134"/>
      <c r="CE26" s="134" t="s">
        <v>699</v>
      </c>
      <c r="CF26" s="141"/>
      <c r="CG26" s="191"/>
      <c r="CH26" s="191"/>
      <c r="CI26" s="134"/>
      <c r="CJ26" s="134" t="s">
        <v>699</v>
      </c>
      <c r="CK26" s="141"/>
      <c r="CL26" s="191"/>
      <c r="CM26" s="191"/>
      <c r="CN26" s="134"/>
      <c r="CO26" s="134" t="s">
        <v>699</v>
      </c>
      <c r="CP26" s="141"/>
      <c r="CQ26" s="191"/>
      <c r="CR26" s="191"/>
      <c r="CS26" s="134"/>
      <c r="CT26" s="134" t="s">
        <v>699</v>
      </c>
      <c r="CU26" s="141"/>
      <c r="CV26" s="191"/>
      <c r="CW26" s="191"/>
      <c r="CX26" s="134"/>
      <c r="CY26" s="134" t="s">
        <v>699</v>
      </c>
      <c r="CZ26" s="141"/>
      <c r="DA26" s="191"/>
      <c r="DB26" s="191"/>
      <c r="DC26" s="134"/>
      <c r="DD26" s="134" t="s">
        <v>699</v>
      </c>
      <c r="DE26" s="141"/>
      <c r="DF26" s="191"/>
      <c r="DG26" s="191"/>
      <c r="DH26" s="134"/>
      <c r="DI26" s="134" t="s">
        <v>699</v>
      </c>
      <c r="DJ26" s="141"/>
      <c r="DK26" s="191"/>
      <c r="DL26" s="191"/>
      <c r="DM26" s="134"/>
      <c r="DN26" s="134" t="s">
        <v>699</v>
      </c>
      <c r="DO26" s="141"/>
      <c r="DP26" s="191"/>
      <c r="DQ26" s="191"/>
      <c r="DR26" s="134"/>
      <c r="DS26" s="134" t="s">
        <v>699</v>
      </c>
      <c r="DT26" s="141"/>
      <c r="DU26" s="191"/>
      <c r="DV26" s="191"/>
      <c r="DW26" s="134"/>
      <c r="DX26" s="134" t="s">
        <v>699</v>
      </c>
      <c r="DY26" s="141"/>
      <c r="DZ26" s="191"/>
      <c r="EA26" s="191"/>
      <c r="EB26" s="134"/>
      <c r="EC26" s="134" t="s">
        <v>699</v>
      </c>
      <c r="ED26" s="141"/>
      <c r="EE26" s="191"/>
      <c r="EF26" s="191"/>
      <c r="EG26" s="134"/>
      <c r="EH26" s="134" t="s">
        <v>699</v>
      </c>
      <c r="EI26" s="141"/>
      <c r="EJ26" s="191"/>
      <c r="EK26" s="191"/>
      <c r="EL26" s="134"/>
      <c r="EM26" s="134" t="s">
        <v>699</v>
      </c>
      <c r="EN26" s="141"/>
      <c r="EO26" s="191"/>
      <c r="EP26" s="191"/>
      <c r="EQ26" s="134"/>
      <c r="ER26" s="134" t="s">
        <v>699</v>
      </c>
      <c r="ES26" s="141"/>
      <c r="ET26" s="191"/>
      <c r="EU26" s="191"/>
      <c r="EV26" s="134"/>
      <c r="EW26" s="134" t="s">
        <v>699</v>
      </c>
      <c r="EX26" s="141"/>
      <c r="EY26" s="191"/>
      <c r="EZ26" s="191"/>
      <c r="FA26" s="134"/>
    </row>
    <row r="27" spans="1:157" ht="21.75" thickBot="1">
      <c r="A27" s="432"/>
      <c r="B27" s="245"/>
      <c r="C27" s="245" t="s">
        <v>702</v>
      </c>
      <c r="D27" s="432"/>
      <c r="E27" s="433"/>
      <c r="F27" s="433"/>
      <c r="G27" s="434"/>
      <c r="H27" s="245" t="s">
        <v>702</v>
      </c>
      <c r="I27" s="432"/>
      <c r="J27" s="433"/>
      <c r="K27" s="433"/>
      <c r="L27" s="434"/>
      <c r="M27" s="245" t="s">
        <v>702</v>
      </c>
      <c r="N27" s="432"/>
      <c r="O27" s="433"/>
      <c r="P27" s="433"/>
      <c r="Q27" s="434"/>
      <c r="R27" s="245" t="s">
        <v>702</v>
      </c>
      <c r="S27" s="432"/>
      <c r="T27" s="433"/>
      <c r="U27" s="433"/>
      <c r="V27" s="434"/>
      <c r="W27" s="245" t="s">
        <v>702</v>
      </c>
      <c r="X27" s="432"/>
      <c r="Y27" s="433"/>
      <c r="Z27" s="433"/>
      <c r="AA27" s="434"/>
      <c r="AB27" s="245" t="s">
        <v>702</v>
      </c>
      <c r="AC27" s="432"/>
      <c r="AD27" s="433"/>
      <c r="AE27" s="433"/>
      <c r="AF27" s="434"/>
      <c r="AG27" s="245" t="s">
        <v>702</v>
      </c>
      <c r="AH27" s="432"/>
      <c r="AI27" s="433"/>
      <c r="AJ27" s="433"/>
      <c r="AK27" s="434"/>
      <c r="AL27" s="245" t="s">
        <v>702</v>
      </c>
      <c r="AM27" s="432"/>
      <c r="AN27" s="433"/>
      <c r="AO27" s="433"/>
      <c r="AP27" s="434"/>
      <c r="AQ27" s="245" t="s">
        <v>702</v>
      </c>
      <c r="AR27" s="432"/>
      <c r="AS27" s="433"/>
      <c r="AT27" s="433"/>
      <c r="AU27" s="434"/>
      <c r="AV27" s="245" t="s">
        <v>702</v>
      </c>
      <c r="AW27" s="432"/>
      <c r="AX27" s="433"/>
      <c r="AY27" s="433"/>
      <c r="AZ27" s="434"/>
      <c r="BA27" s="245" t="s">
        <v>702</v>
      </c>
      <c r="BB27" s="432"/>
      <c r="BC27" s="433"/>
      <c r="BD27" s="433"/>
      <c r="BE27" s="434"/>
      <c r="BF27" s="245" t="s">
        <v>702</v>
      </c>
      <c r="BG27" s="432"/>
      <c r="BH27" s="433"/>
      <c r="BI27" s="433"/>
      <c r="BJ27" s="434"/>
      <c r="BK27" s="245" t="s">
        <v>702</v>
      </c>
      <c r="BL27" s="432"/>
      <c r="BM27" s="433"/>
      <c r="BN27" s="433"/>
      <c r="BO27" s="434"/>
      <c r="BP27" s="245" t="s">
        <v>702</v>
      </c>
      <c r="BQ27" s="432"/>
      <c r="BR27" s="433"/>
      <c r="BS27" s="433"/>
      <c r="BT27" s="434"/>
      <c r="BU27" s="245" t="s">
        <v>702</v>
      </c>
      <c r="BV27" s="432"/>
      <c r="BW27" s="433"/>
      <c r="BX27" s="433"/>
      <c r="BY27" s="434"/>
      <c r="BZ27" s="245" t="s">
        <v>702</v>
      </c>
      <c r="CA27" s="432"/>
      <c r="CB27" s="433"/>
      <c r="CC27" s="433"/>
      <c r="CD27" s="434"/>
      <c r="CE27" s="245" t="s">
        <v>702</v>
      </c>
      <c r="CF27" s="432"/>
      <c r="CG27" s="433"/>
      <c r="CH27" s="433"/>
      <c r="CI27" s="434"/>
      <c r="CJ27" s="245" t="s">
        <v>702</v>
      </c>
      <c r="CK27" s="432"/>
      <c r="CL27" s="433"/>
      <c r="CM27" s="433"/>
      <c r="CN27" s="434"/>
      <c r="CO27" s="245" t="s">
        <v>702</v>
      </c>
      <c r="CP27" s="432"/>
      <c r="CQ27" s="433"/>
      <c r="CR27" s="433"/>
      <c r="CS27" s="434"/>
      <c r="CT27" s="245" t="s">
        <v>702</v>
      </c>
      <c r="CU27" s="432"/>
      <c r="CV27" s="433"/>
      <c r="CW27" s="433"/>
      <c r="CX27" s="434"/>
      <c r="CY27" s="245" t="s">
        <v>702</v>
      </c>
      <c r="CZ27" s="432"/>
      <c r="DA27" s="433"/>
      <c r="DB27" s="433"/>
      <c r="DC27" s="434"/>
      <c r="DD27" s="245" t="s">
        <v>702</v>
      </c>
      <c r="DE27" s="432"/>
      <c r="DF27" s="433"/>
      <c r="DG27" s="433"/>
      <c r="DH27" s="434"/>
      <c r="DI27" s="245" t="s">
        <v>702</v>
      </c>
      <c r="DJ27" s="432"/>
      <c r="DK27" s="433"/>
      <c r="DL27" s="433"/>
      <c r="DM27" s="434"/>
      <c r="DN27" s="245" t="s">
        <v>702</v>
      </c>
      <c r="DO27" s="432"/>
      <c r="DP27" s="433"/>
      <c r="DQ27" s="433"/>
      <c r="DR27" s="434"/>
      <c r="DS27" s="245" t="s">
        <v>702</v>
      </c>
      <c r="DT27" s="432"/>
      <c r="DU27" s="433"/>
      <c r="DV27" s="433"/>
      <c r="DW27" s="434"/>
      <c r="DX27" s="245" t="s">
        <v>702</v>
      </c>
      <c r="DY27" s="432"/>
      <c r="DZ27" s="433"/>
      <c r="EA27" s="433"/>
      <c r="EB27" s="434"/>
      <c r="EC27" s="245" t="s">
        <v>702</v>
      </c>
      <c r="ED27" s="432"/>
      <c r="EE27" s="433"/>
      <c r="EF27" s="433"/>
      <c r="EG27" s="434"/>
      <c r="EH27" s="245" t="s">
        <v>702</v>
      </c>
      <c r="EI27" s="432"/>
      <c r="EJ27" s="433"/>
      <c r="EK27" s="433"/>
      <c r="EL27" s="434"/>
      <c r="EM27" s="245" t="s">
        <v>702</v>
      </c>
      <c r="EN27" s="432"/>
      <c r="EO27" s="433"/>
      <c r="EP27" s="433"/>
      <c r="EQ27" s="434"/>
      <c r="ER27" s="245" t="s">
        <v>702</v>
      </c>
      <c r="ES27" s="432"/>
      <c r="ET27" s="433"/>
      <c r="EU27" s="433"/>
      <c r="EV27" s="434"/>
      <c r="EW27" s="245" t="s">
        <v>702</v>
      </c>
      <c r="EX27" s="432"/>
      <c r="EY27" s="433"/>
      <c r="EZ27" s="433"/>
      <c r="FA27" s="434"/>
    </row>
    <row r="28" spans="1:157" ht="21.75" thickBot="1">
      <c r="A28" s="430"/>
      <c r="B28" s="248" t="s">
        <v>43</v>
      </c>
      <c r="C28" s="431"/>
      <c r="D28" s="248"/>
      <c r="E28" s="248"/>
      <c r="F28" s="248"/>
      <c r="G28" s="248"/>
      <c r="H28" s="431"/>
      <c r="I28" s="248"/>
      <c r="J28" s="248"/>
      <c r="K28" s="248"/>
      <c r="L28" s="248"/>
      <c r="M28" s="431"/>
      <c r="N28" s="248"/>
      <c r="O28" s="248"/>
      <c r="P28" s="248"/>
      <c r="Q28" s="248"/>
      <c r="R28" s="431"/>
      <c r="S28" s="248"/>
      <c r="T28" s="248"/>
      <c r="U28" s="248"/>
      <c r="V28" s="248"/>
      <c r="W28" s="431"/>
      <c r="X28" s="248"/>
      <c r="Y28" s="248"/>
      <c r="Z28" s="248"/>
      <c r="AA28" s="248"/>
      <c r="AB28" s="431"/>
      <c r="AC28" s="248"/>
      <c r="AD28" s="248"/>
      <c r="AE28" s="248"/>
      <c r="AF28" s="248"/>
      <c r="AG28" s="431"/>
      <c r="AH28" s="248"/>
      <c r="AI28" s="248"/>
      <c r="AJ28" s="248"/>
      <c r="AK28" s="248"/>
      <c r="AL28" s="431"/>
      <c r="AM28" s="248"/>
      <c r="AN28" s="248"/>
      <c r="AO28" s="248"/>
      <c r="AP28" s="248"/>
      <c r="AQ28" s="431"/>
      <c r="AR28" s="248"/>
      <c r="AS28" s="248"/>
      <c r="AT28" s="248"/>
      <c r="AU28" s="248"/>
      <c r="AV28" s="431"/>
      <c r="AW28" s="248"/>
      <c r="AX28" s="248"/>
      <c r="AY28" s="248"/>
      <c r="AZ28" s="248"/>
      <c r="BA28" s="431"/>
      <c r="BB28" s="248"/>
      <c r="BC28" s="248"/>
      <c r="BD28" s="248"/>
      <c r="BE28" s="248"/>
      <c r="BF28" s="431"/>
      <c r="BG28" s="248"/>
      <c r="BH28" s="248"/>
      <c r="BI28" s="248"/>
      <c r="BJ28" s="248"/>
      <c r="BK28" s="431"/>
      <c r="BL28" s="248"/>
      <c r="BM28" s="248"/>
      <c r="BN28" s="248"/>
      <c r="BO28" s="248"/>
      <c r="BP28" s="431"/>
      <c r="BQ28" s="248"/>
      <c r="BR28" s="248"/>
      <c r="BS28" s="248"/>
      <c r="BT28" s="248"/>
      <c r="BU28" s="431"/>
      <c r="BV28" s="248"/>
      <c r="BW28" s="248"/>
      <c r="BX28" s="248"/>
      <c r="BY28" s="248"/>
      <c r="BZ28" s="431"/>
      <c r="CA28" s="248"/>
      <c r="CB28" s="248"/>
      <c r="CC28" s="248"/>
      <c r="CD28" s="248"/>
      <c r="CE28" s="431"/>
      <c r="CF28" s="248"/>
      <c r="CG28" s="248"/>
      <c r="CH28" s="248"/>
      <c r="CI28" s="248"/>
      <c r="CJ28" s="431"/>
      <c r="CK28" s="248"/>
      <c r="CL28" s="248"/>
      <c r="CM28" s="248"/>
      <c r="CN28" s="248"/>
      <c r="CO28" s="431"/>
      <c r="CP28" s="248"/>
      <c r="CQ28" s="248"/>
      <c r="CR28" s="248"/>
      <c r="CS28" s="248"/>
      <c r="CT28" s="431"/>
      <c r="CU28" s="248"/>
      <c r="CV28" s="248"/>
      <c r="CW28" s="248"/>
      <c r="CX28" s="248"/>
      <c r="CY28" s="431"/>
      <c r="CZ28" s="248"/>
      <c r="DA28" s="248"/>
      <c r="DB28" s="248"/>
      <c r="DC28" s="248"/>
      <c r="DD28" s="431"/>
      <c r="DE28" s="248"/>
      <c r="DF28" s="248"/>
      <c r="DG28" s="248"/>
      <c r="DH28" s="248"/>
      <c r="DI28" s="431"/>
      <c r="DJ28" s="248"/>
      <c r="DK28" s="248"/>
      <c r="DL28" s="248"/>
      <c r="DM28" s="248"/>
      <c r="DN28" s="431"/>
      <c r="DO28" s="248"/>
      <c r="DP28" s="248"/>
      <c r="DQ28" s="248"/>
      <c r="DR28" s="248"/>
      <c r="DS28" s="431"/>
      <c r="DT28" s="248"/>
      <c r="DU28" s="248"/>
      <c r="DV28" s="248"/>
      <c r="DW28" s="248"/>
      <c r="DX28" s="431"/>
      <c r="DY28" s="248"/>
      <c r="DZ28" s="248"/>
      <c r="EA28" s="248"/>
      <c r="EB28" s="248"/>
      <c r="EC28" s="431"/>
      <c r="ED28" s="248"/>
      <c r="EE28" s="248"/>
      <c r="EF28" s="248"/>
      <c r="EG28" s="248"/>
      <c r="EH28" s="431"/>
      <c r="EI28" s="248"/>
      <c r="EJ28" s="248"/>
      <c r="EK28" s="248"/>
      <c r="EL28" s="248"/>
      <c r="EM28" s="431"/>
      <c r="EN28" s="248"/>
      <c r="EO28" s="248"/>
      <c r="EP28" s="248"/>
      <c r="EQ28" s="248"/>
      <c r="ER28" s="431"/>
      <c r="ES28" s="248"/>
      <c r="ET28" s="248"/>
      <c r="EU28" s="248"/>
      <c r="EV28" s="248"/>
      <c r="EW28" s="431"/>
      <c r="EX28" s="248"/>
      <c r="EY28" s="248"/>
      <c r="EZ28" s="248"/>
      <c r="FA28" s="248"/>
    </row>
    <row r="29" spans="1:157">
      <c r="A29" s="166" t="s">
        <v>717</v>
      </c>
      <c r="B29" s="143"/>
      <c r="C29" s="155"/>
      <c r="D29" s="215"/>
      <c r="E29" s="192"/>
      <c r="F29" s="192"/>
      <c r="G29" s="155"/>
      <c r="H29" s="155"/>
      <c r="I29" s="215"/>
      <c r="J29" s="192"/>
      <c r="K29" s="192"/>
      <c r="L29" s="155"/>
      <c r="M29" s="155"/>
      <c r="N29" s="215"/>
      <c r="O29" s="192"/>
      <c r="P29" s="192"/>
      <c r="Q29" s="155"/>
      <c r="R29" s="155"/>
      <c r="S29" s="215"/>
      <c r="T29" s="192"/>
      <c r="U29" s="192"/>
      <c r="V29" s="155"/>
      <c r="W29" s="155"/>
      <c r="X29" s="215"/>
      <c r="Y29" s="192"/>
      <c r="Z29" s="192"/>
      <c r="AA29" s="155"/>
      <c r="AB29" s="155"/>
      <c r="AC29" s="215"/>
      <c r="AD29" s="192"/>
      <c r="AE29" s="192"/>
      <c r="AF29" s="155"/>
      <c r="AG29" s="155"/>
      <c r="AH29" s="215"/>
      <c r="AI29" s="192"/>
      <c r="AJ29" s="192"/>
      <c r="AK29" s="155"/>
      <c r="AL29" s="155"/>
      <c r="AM29" s="215"/>
      <c r="AN29" s="192"/>
      <c r="AO29" s="192"/>
      <c r="AP29" s="155"/>
      <c r="AQ29" s="155"/>
      <c r="AR29" s="215"/>
      <c r="AS29" s="192"/>
      <c r="AT29" s="192"/>
      <c r="AU29" s="155"/>
      <c r="AV29" s="155"/>
      <c r="AW29" s="215"/>
      <c r="AX29" s="192"/>
      <c r="AY29" s="192"/>
      <c r="AZ29" s="155"/>
      <c r="BA29" s="155"/>
      <c r="BB29" s="215"/>
      <c r="BC29" s="192"/>
      <c r="BD29" s="192"/>
      <c r="BE29" s="155"/>
      <c r="BF29" s="155"/>
      <c r="BG29" s="215"/>
      <c r="BH29" s="192"/>
      <c r="BI29" s="192"/>
      <c r="BJ29" s="155"/>
      <c r="BK29" s="155"/>
      <c r="BL29" s="215"/>
      <c r="BM29" s="192"/>
      <c r="BN29" s="192"/>
      <c r="BO29" s="155"/>
      <c r="BP29" s="155"/>
      <c r="BQ29" s="215"/>
      <c r="BR29" s="192"/>
      <c r="BS29" s="192"/>
      <c r="BT29" s="155"/>
      <c r="BU29" s="155"/>
      <c r="BV29" s="215"/>
      <c r="BW29" s="192"/>
      <c r="BX29" s="192"/>
      <c r="BY29" s="155"/>
      <c r="BZ29" s="155"/>
      <c r="CA29" s="215"/>
      <c r="CB29" s="192"/>
      <c r="CC29" s="192"/>
      <c r="CD29" s="155"/>
      <c r="CE29" s="155"/>
      <c r="CF29" s="215"/>
      <c r="CG29" s="192"/>
      <c r="CH29" s="192"/>
      <c r="CI29" s="155"/>
      <c r="CJ29" s="155"/>
      <c r="CK29" s="215"/>
      <c r="CL29" s="192"/>
      <c r="CM29" s="192"/>
      <c r="CN29" s="155"/>
      <c r="CO29" s="155"/>
      <c r="CP29" s="215"/>
      <c r="CQ29" s="192"/>
      <c r="CR29" s="192"/>
      <c r="CS29" s="155"/>
      <c r="CT29" s="155"/>
      <c r="CU29" s="215"/>
      <c r="CV29" s="192"/>
      <c r="CW29" s="192"/>
      <c r="CX29" s="155"/>
      <c r="CY29" s="155"/>
      <c r="CZ29" s="215"/>
      <c r="DA29" s="192"/>
      <c r="DB29" s="192"/>
      <c r="DC29" s="155"/>
      <c r="DD29" s="155"/>
      <c r="DE29" s="215"/>
      <c r="DF29" s="192"/>
      <c r="DG29" s="192"/>
      <c r="DH29" s="155"/>
      <c r="DI29" s="155"/>
      <c r="DJ29" s="215"/>
      <c r="DK29" s="192"/>
      <c r="DL29" s="192"/>
      <c r="DM29" s="155"/>
      <c r="DN29" s="155"/>
      <c r="DO29" s="215"/>
      <c r="DP29" s="192"/>
      <c r="DQ29" s="192"/>
      <c r="DR29" s="155"/>
      <c r="DS29" s="155"/>
      <c r="DT29" s="215"/>
      <c r="DU29" s="192"/>
      <c r="DV29" s="192"/>
      <c r="DW29" s="155"/>
      <c r="DX29" s="155"/>
      <c r="DY29" s="215"/>
      <c r="DZ29" s="192"/>
      <c r="EA29" s="192"/>
      <c r="EB29" s="155"/>
      <c r="EC29" s="155"/>
      <c r="ED29" s="215"/>
      <c r="EE29" s="192"/>
      <c r="EF29" s="192"/>
      <c r="EG29" s="155"/>
      <c r="EH29" s="155"/>
      <c r="EI29" s="215"/>
      <c r="EJ29" s="192"/>
      <c r="EK29" s="192"/>
      <c r="EL29" s="155"/>
      <c r="EM29" s="155"/>
      <c r="EN29" s="215"/>
      <c r="EO29" s="192"/>
      <c r="EP29" s="192"/>
      <c r="EQ29" s="155"/>
      <c r="ER29" s="155"/>
      <c r="ES29" s="215"/>
      <c r="ET29" s="192"/>
      <c r="EU29" s="192"/>
      <c r="EV29" s="155"/>
      <c r="EW29" s="155"/>
      <c r="EX29" s="215"/>
      <c r="EY29" s="192"/>
      <c r="EZ29" s="192"/>
      <c r="FA29" s="155"/>
    </row>
    <row r="30" spans="1:157">
      <c r="A30" s="259">
        <v>1</v>
      </c>
      <c r="B30" s="272" t="s">
        <v>707</v>
      </c>
      <c r="C30" s="134" t="s">
        <v>699</v>
      </c>
      <c r="D30" s="162"/>
      <c r="E30" s="74"/>
      <c r="F30" s="74"/>
      <c r="G30" s="80"/>
      <c r="H30" s="134" t="s">
        <v>699</v>
      </c>
      <c r="I30" s="162"/>
      <c r="J30" s="74"/>
      <c r="K30" s="74"/>
      <c r="L30" s="80"/>
      <c r="M30" s="134" t="s">
        <v>699</v>
      </c>
      <c r="N30" s="162"/>
      <c r="O30" s="74"/>
      <c r="P30" s="74"/>
      <c r="Q30" s="80"/>
      <c r="R30" s="134" t="s">
        <v>699</v>
      </c>
      <c r="S30" s="162"/>
      <c r="T30" s="74"/>
      <c r="U30" s="74"/>
      <c r="V30" s="80"/>
      <c r="W30" s="134" t="s">
        <v>699</v>
      </c>
      <c r="X30" s="162"/>
      <c r="Y30" s="74"/>
      <c r="Z30" s="74"/>
      <c r="AA30" s="80"/>
      <c r="AB30" s="134" t="s">
        <v>699</v>
      </c>
      <c r="AC30" s="162"/>
      <c r="AD30" s="74"/>
      <c r="AE30" s="74"/>
      <c r="AF30" s="80"/>
      <c r="AG30" s="134" t="s">
        <v>699</v>
      </c>
      <c r="AH30" s="162"/>
      <c r="AI30" s="74"/>
      <c r="AJ30" s="74"/>
      <c r="AK30" s="80"/>
      <c r="AL30" s="134" t="s">
        <v>699</v>
      </c>
      <c r="AM30" s="162"/>
      <c r="AN30" s="74"/>
      <c r="AO30" s="74"/>
      <c r="AP30" s="80"/>
      <c r="AQ30" s="134" t="s">
        <v>699</v>
      </c>
      <c r="AR30" s="162"/>
      <c r="AS30" s="74"/>
      <c r="AT30" s="74"/>
      <c r="AU30" s="80"/>
      <c r="AV30" s="134" t="s">
        <v>699</v>
      </c>
      <c r="AW30" s="162"/>
      <c r="AX30" s="74"/>
      <c r="AY30" s="74"/>
      <c r="AZ30" s="80"/>
      <c r="BA30" s="134" t="s">
        <v>699</v>
      </c>
      <c r="BB30" s="162"/>
      <c r="BC30" s="74"/>
      <c r="BD30" s="74"/>
      <c r="BE30" s="80"/>
      <c r="BF30" s="134" t="s">
        <v>699</v>
      </c>
      <c r="BG30" s="162"/>
      <c r="BH30" s="74"/>
      <c r="BI30" s="74"/>
      <c r="BJ30" s="80"/>
      <c r="BK30" s="134" t="s">
        <v>699</v>
      </c>
      <c r="BL30" s="162"/>
      <c r="BM30" s="74"/>
      <c r="BN30" s="74"/>
      <c r="BO30" s="80"/>
      <c r="BP30" s="134" t="s">
        <v>699</v>
      </c>
      <c r="BQ30" s="162"/>
      <c r="BR30" s="74"/>
      <c r="BS30" s="74"/>
      <c r="BT30" s="80"/>
      <c r="BU30" s="134" t="s">
        <v>699</v>
      </c>
      <c r="BV30" s="162"/>
      <c r="BW30" s="74"/>
      <c r="BX30" s="74"/>
      <c r="BY30" s="80"/>
      <c r="BZ30" s="134" t="s">
        <v>699</v>
      </c>
      <c r="CA30" s="162"/>
      <c r="CB30" s="74"/>
      <c r="CC30" s="74"/>
      <c r="CD30" s="80"/>
      <c r="CE30" s="134" t="s">
        <v>699</v>
      </c>
      <c r="CF30" s="162"/>
      <c r="CG30" s="74"/>
      <c r="CH30" s="74"/>
      <c r="CI30" s="80"/>
      <c r="CJ30" s="134" t="s">
        <v>699</v>
      </c>
      <c r="CK30" s="162"/>
      <c r="CL30" s="74"/>
      <c r="CM30" s="74"/>
      <c r="CN30" s="80"/>
      <c r="CO30" s="134" t="s">
        <v>699</v>
      </c>
      <c r="CP30" s="162"/>
      <c r="CQ30" s="74"/>
      <c r="CR30" s="74"/>
      <c r="CS30" s="80"/>
      <c r="CT30" s="134" t="s">
        <v>699</v>
      </c>
      <c r="CU30" s="162"/>
      <c r="CV30" s="74"/>
      <c r="CW30" s="74"/>
      <c r="CX30" s="80"/>
      <c r="CY30" s="134" t="s">
        <v>699</v>
      </c>
      <c r="CZ30" s="162"/>
      <c r="DA30" s="74"/>
      <c r="DB30" s="74"/>
      <c r="DC30" s="80"/>
      <c r="DD30" s="134" t="s">
        <v>699</v>
      </c>
      <c r="DE30" s="162"/>
      <c r="DF30" s="74"/>
      <c r="DG30" s="74"/>
      <c r="DH30" s="80"/>
      <c r="DI30" s="134" t="s">
        <v>699</v>
      </c>
      <c r="DJ30" s="162"/>
      <c r="DK30" s="74"/>
      <c r="DL30" s="74"/>
      <c r="DM30" s="80"/>
      <c r="DN30" s="134" t="s">
        <v>699</v>
      </c>
      <c r="DO30" s="162"/>
      <c r="DP30" s="74"/>
      <c r="DQ30" s="74"/>
      <c r="DR30" s="80"/>
      <c r="DS30" s="134" t="s">
        <v>699</v>
      </c>
      <c r="DT30" s="162"/>
      <c r="DU30" s="74"/>
      <c r="DV30" s="74"/>
      <c r="DW30" s="80"/>
      <c r="DX30" s="134" t="s">
        <v>699</v>
      </c>
      <c r="DY30" s="162"/>
      <c r="DZ30" s="74"/>
      <c r="EA30" s="74"/>
      <c r="EB30" s="80"/>
      <c r="EC30" s="134" t="s">
        <v>699</v>
      </c>
      <c r="ED30" s="162"/>
      <c r="EE30" s="74"/>
      <c r="EF30" s="74"/>
      <c r="EG30" s="80"/>
      <c r="EH30" s="134" t="s">
        <v>699</v>
      </c>
      <c r="EI30" s="162"/>
      <c r="EJ30" s="74"/>
      <c r="EK30" s="74"/>
      <c r="EL30" s="80"/>
      <c r="EM30" s="134" t="s">
        <v>699</v>
      </c>
      <c r="EN30" s="162"/>
      <c r="EO30" s="74"/>
      <c r="EP30" s="74"/>
      <c r="EQ30" s="80"/>
      <c r="ER30" s="134" t="s">
        <v>699</v>
      </c>
      <c r="ES30" s="162"/>
      <c r="ET30" s="74"/>
      <c r="EU30" s="74"/>
      <c r="EV30" s="80"/>
      <c r="EW30" s="134" t="s">
        <v>699</v>
      </c>
      <c r="EX30" s="162"/>
      <c r="EY30" s="74"/>
      <c r="EZ30" s="74"/>
      <c r="FA30" s="80"/>
    </row>
    <row r="31" spans="1:157">
      <c r="A31" s="259">
        <v>2</v>
      </c>
      <c r="B31" s="272" t="s">
        <v>710</v>
      </c>
      <c r="C31" s="134" t="s">
        <v>699</v>
      </c>
      <c r="D31" s="162"/>
      <c r="E31" s="74"/>
      <c r="F31" s="74"/>
      <c r="G31" s="80"/>
      <c r="H31" s="134" t="s">
        <v>699</v>
      </c>
      <c r="I31" s="162"/>
      <c r="J31" s="74"/>
      <c r="K31" s="74"/>
      <c r="L31" s="80"/>
      <c r="M31" s="134" t="s">
        <v>699</v>
      </c>
      <c r="N31" s="162"/>
      <c r="O31" s="74"/>
      <c r="P31" s="74"/>
      <c r="Q31" s="80"/>
      <c r="R31" s="134" t="s">
        <v>699</v>
      </c>
      <c r="S31" s="162"/>
      <c r="T31" s="74"/>
      <c r="U31" s="74"/>
      <c r="V31" s="80"/>
      <c r="W31" s="134" t="s">
        <v>699</v>
      </c>
      <c r="X31" s="162"/>
      <c r="Y31" s="74"/>
      <c r="Z31" s="74"/>
      <c r="AA31" s="80"/>
      <c r="AB31" s="134" t="s">
        <v>699</v>
      </c>
      <c r="AC31" s="162"/>
      <c r="AD31" s="74"/>
      <c r="AE31" s="74"/>
      <c r="AF31" s="80"/>
      <c r="AG31" s="134" t="s">
        <v>699</v>
      </c>
      <c r="AH31" s="162"/>
      <c r="AI31" s="74"/>
      <c r="AJ31" s="74"/>
      <c r="AK31" s="80"/>
      <c r="AL31" s="134" t="s">
        <v>699</v>
      </c>
      <c r="AM31" s="162"/>
      <c r="AN31" s="74"/>
      <c r="AO31" s="74"/>
      <c r="AP31" s="80"/>
      <c r="AQ31" s="134" t="s">
        <v>699</v>
      </c>
      <c r="AR31" s="162"/>
      <c r="AS31" s="74"/>
      <c r="AT31" s="74"/>
      <c r="AU31" s="80"/>
      <c r="AV31" s="134" t="s">
        <v>699</v>
      </c>
      <c r="AW31" s="162"/>
      <c r="AX31" s="74"/>
      <c r="AY31" s="74"/>
      <c r="AZ31" s="80"/>
      <c r="BA31" s="134" t="s">
        <v>699</v>
      </c>
      <c r="BB31" s="162"/>
      <c r="BC31" s="74"/>
      <c r="BD31" s="74"/>
      <c r="BE31" s="80"/>
      <c r="BF31" s="134" t="s">
        <v>699</v>
      </c>
      <c r="BG31" s="162"/>
      <c r="BH31" s="74"/>
      <c r="BI31" s="74"/>
      <c r="BJ31" s="80"/>
      <c r="BK31" s="134" t="s">
        <v>699</v>
      </c>
      <c r="BL31" s="162"/>
      <c r="BM31" s="74"/>
      <c r="BN31" s="74"/>
      <c r="BO31" s="80"/>
      <c r="BP31" s="134" t="s">
        <v>699</v>
      </c>
      <c r="BQ31" s="162"/>
      <c r="BR31" s="74"/>
      <c r="BS31" s="74"/>
      <c r="BT31" s="80"/>
      <c r="BU31" s="134" t="s">
        <v>699</v>
      </c>
      <c r="BV31" s="162"/>
      <c r="BW31" s="74"/>
      <c r="BX31" s="74"/>
      <c r="BY31" s="80"/>
      <c r="BZ31" s="134" t="s">
        <v>699</v>
      </c>
      <c r="CA31" s="162"/>
      <c r="CB31" s="74"/>
      <c r="CC31" s="74"/>
      <c r="CD31" s="80"/>
      <c r="CE31" s="134" t="s">
        <v>699</v>
      </c>
      <c r="CF31" s="162"/>
      <c r="CG31" s="74"/>
      <c r="CH31" s="74"/>
      <c r="CI31" s="80"/>
      <c r="CJ31" s="134" t="s">
        <v>699</v>
      </c>
      <c r="CK31" s="162"/>
      <c r="CL31" s="74"/>
      <c r="CM31" s="74"/>
      <c r="CN31" s="80"/>
      <c r="CO31" s="134" t="s">
        <v>699</v>
      </c>
      <c r="CP31" s="162"/>
      <c r="CQ31" s="74"/>
      <c r="CR31" s="74"/>
      <c r="CS31" s="80"/>
      <c r="CT31" s="134" t="s">
        <v>699</v>
      </c>
      <c r="CU31" s="162"/>
      <c r="CV31" s="74"/>
      <c r="CW31" s="74"/>
      <c r="CX31" s="80"/>
      <c r="CY31" s="134" t="s">
        <v>699</v>
      </c>
      <c r="CZ31" s="162"/>
      <c r="DA31" s="74"/>
      <c r="DB31" s="74"/>
      <c r="DC31" s="80"/>
      <c r="DD31" s="134" t="s">
        <v>699</v>
      </c>
      <c r="DE31" s="162"/>
      <c r="DF31" s="74"/>
      <c r="DG31" s="74"/>
      <c r="DH31" s="80"/>
      <c r="DI31" s="134" t="s">
        <v>699</v>
      </c>
      <c r="DJ31" s="162"/>
      <c r="DK31" s="74"/>
      <c r="DL31" s="74"/>
      <c r="DM31" s="80"/>
      <c r="DN31" s="134" t="s">
        <v>699</v>
      </c>
      <c r="DO31" s="162"/>
      <c r="DP31" s="74"/>
      <c r="DQ31" s="74"/>
      <c r="DR31" s="80"/>
      <c r="DS31" s="134" t="s">
        <v>699</v>
      </c>
      <c r="DT31" s="162"/>
      <c r="DU31" s="74"/>
      <c r="DV31" s="74"/>
      <c r="DW31" s="80"/>
      <c r="DX31" s="134" t="s">
        <v>699</v>
      </c>
      <c r="DY31" s="162"/>
      <c r="DZ31" s="74"/>
      <c r="EA31" s="74"/>
      <c r="EB31" s="80"/>
      <c r="EC31" s="134" t="s">
        <v>699</v>
      </c>
      <c r="ED31" s="162"/>
      <c r="EE31" s="74"/>
      <c r="EF31" s="74"/>
      <c r="EG31" s="80"/>
      <c r="EH31" s="134" t="s">
        <v>699</v>
      </c>
      <c r="EI31" s="162"/>
      <c r="EJ31" s="74"/>
      <c r="EK31" s="74"/>
      <c r="EL31" s="80"/>
      <c r="EM31" s="134" t="s">
        <v>699</v>
      </c>
      <c r="EN31" s="162"/>
      <c r="EO31" s="74"/>
      <c r="EP31" s="74"/>
      <c r="EQ31" s="80"/>
      <c r="ER31" s="134" t="s">
        <v>699</v>
      </c>
      <c r="ES31" s="162"/>
      <c r="ET31" s="74"/>
      <c r="EU31" s="74"/>
      <c r="EV31" s="80"/>
      <c r="EW31" s="134" t="s">
        <v>699</v>
      </c>
      <c r="EX31" s="162"/>
      <c r="EY31" s="74"/>
      <c r="EZ31" s="74"/>
      <c r="FA31" s="80"/>
    </row>
    <row r="32" spans="1:157">
      <c r="A32" s="141">
        <v>3</v>
      </c>
      <c r="B32" s="140" t="s">
        <v>701</v>
      </c>
      <c r="C32" s="134" t="s">
        <v>699</v>
      </c>
      <c r="D32" s="141"/>
      <c r="E32" s="191"/>
      <c r="F32" s="191"/>
      <c r="G32" s="134"/>
      <c r="H32" s="134" t="s">
        <v>699</v>
      </c>
      <c r="I32" s="141"/>
      <c r="J32" s="191"/>
      <c r="K32" s="191"/>
      <c r="L32" s="134"/>
      <c r="M32" s="134" t="s">
        <v>699</v>
      </c>
      <c r="N32" s="141"/>
      <c r="O32" s="191"/>
      <c r="P32" s="191"/>
      <c r="Q32" s="134"/>
      <c r="R32" s="134" t="s">
        <v>699</v>
      </c>
      <c r="S32" s="141"/>
      <c r="T32" s="191"/>
      <c r="U32" s="191"/>
      <c r="V32" s="134"/>
      <c r="W32" s="134" t="s">
        <v>699</v>
      </c>
      <c r="X32" s="141"/>
      <c r="Y32" s="191"/>
      <c r="Z32" s="191"/>
      <c r="AA32" s="134"/>
      <c r="AB32" s="134" t="s">
        <v>699</v>
      </c>
      <c r="AC32" s="141"/>
      <c r="AD32" s="191"/>
      <c r="AE32" s="191"/>
      <c r="AF32" s="134"/>
      <c r="AG32" s="134" t="s">
        <v>699</v>
      </c>
      <c r="AH32" s="141"/>
      <c r="AI32" s="191"/>
      <c r="AJ32" s="191"/>
      <c r="AK32" s="134"/>
      <c r="AL32" s="134" t="s">
        <v>699</v>
      </c>
      <c r="AM32" s="141"/>
      <c r="AN32" s="191"/>
      <c r="AO32" s="191"/>
      <c r="AP32" s="134"/>
      <c r="AQ32" s="134" t="s">
        <v>699</v>
      </c>
      <c r="AR32" s="141"/>
      <c r="AS32" s="191"/>
      <c r="AT32" s="191"/>
      <c r="AU32" s="134"/>
      <c r="AV32" s="134" t="s">
        <v>699</v>
      </c>
      <c r="AW32" s="141"/>
      <c r="AX32" s="191"/>
      <c r="AY32" s="191"/>
      <c r="AZ32" s="134"/>
      <c r="BA32" s="134" t="s">
        <v>699</v>
      </c>
      <c r="BB32" s="141"/>
      <c r="BC32" s="191"/>
      <c r="BD32" s="191"/>
      <c r="BE32" s="134"/>
      <c r="BF32" s="134" t="s">
        <v>699</v>
      </c>
      <c r="BG32" s="141"/>
      <c r="BH32" s="191"/>
      <c r="BI32" s="191"/>
      <c r="BJ32" s="134"/>
      <c r="BK32" s="134" t="s">
        <v>699</v>
      </c>
      <c r="BL32" s="141"/>
      <c r="BM32" s="191"/>
      <c r="BN32" s="191"/>
      <c r="BO32" s="134"/>
      <c r="BP32" s="134" t="s">
        <v>699</v>
      </c>
      <c r="BQ32" s="141"/>
      <c r="BR32" s="191"/>
      <c r="BS32" s="191"/>
      <c r="BT32" s="134"/>
      <c r="BU32" s="134" t="s">
        <v>699</v>
      </c>
      <c r="BV32" s="141"/>
      <c r="BW32" s="191"/>
      <c r="BX32" s="191"/>
      <c r="BY32" s="134"/>
      <c r="BZ32" s="134" t="s">
        <v>699</v>
      </c>
      <c r="CA32" s="141"/>
      <c r="CB32" s="191"/>
      <c r="CC32" s="191"/>
      <c r="CD32" s="134"/>
      <c r="CE32" s="134" t="s">
        <v>699</v>
      </c>
      <c r="CF32" s="141"/>
      <c r="CG32" s="191"/>
      <c r="CH32" s="191"/>
      <c r="CI32" s="134"/>
      <c r="CJ32" s="134" t="s">
        <v>699</v>
      </c>
      <c r="CK32" s="141"/>
      <c r="CL32" s="191"/>
      <c r="CM32" s="191"/>
      <c r="CN32" s="134"/>
      <c r="CO32" s="134" t="s">
        <v>699</v>
      </c>
      <c r="CP32" s="141"/>
      <c r="CQ32" s="191"/>
      <c r="CR32" s="191"/>
      <c r="CS32" s="134"/>
      <c r="CT32" s="134" t="s">
        <v>699</v>
      </c>
      <c r="CU32" s="141"/>
      <c r="CV32" s="191"/>
      <c r="CW32" s="191"/>
      <c r="CX32" s="134"/>
      <c r="CY32" s="134" t="s">
        <v>699</v>
      </c>
      <c r="CZ32" s="141"/>
      <c r="DA32" s="191"/>
      <c r="DB32" s="191"/>
      <c r="DC32" s="134"/>
      <c r="DD32" s="134" t="s">
        <v>699</v>
      </c>
      <c r="DE32" s="141"/>
      <c r="DF32" s="191"/>
      <c r="DG32" s="191"/>
      <c r="DH32" s="134"/>
      <c r="DI32" s="134" t="s">
        <v>699</v>
      </c>
      <c r="DJ32" s="141"/>
      <c r="DK32" s="191"/>
      <c r="DL32" s="191"/>
      <c r="DM32" s="134"/>
      <c r="DN32" s="134" t="s">
        <v>699</v>
      </c>
      <c r="DO32" s="141"/>
      <c r="DP32" s="191"/>
      <c r="DQ32" s="191"/>
      <c r="DR32" s="134"/>
      <c r="DS32" s="134" t="s">
        <v>699</v>
      </c>
      <c r="DT32" s="141"/>
      <c r="DU32" s="191"/>
      <c r="DV32" s="191"/>
      <c r="DW32" s="134"/>
      <c r="DX32" s="134" t="s">
        <v>699</v>
      </c>
      <c r="DY32" s="141"/>
      <c r="DZ32" s="191"/>
      <c r="EA32" s="191"/>
      <c r="EB32" s="134"/>
      <c r="EC32" s="134" t="s">
        <v>699</v>
      </c>
      <c r="ED32" s="141"/>
      <c r="EE32" s="191"/>
      <c r="EF32" s="191"/>
      <c r="EG32" s="134"/>
      <c r="EH32" s="134" t="s">
        <v>699</v>
      </c>
      <c r="EI32" s="141"/>
      <c r="EJ32" s="191"/>
      <c r="EK32" s="191"/>
      <c r="EL32" s="134"/>
      <c r="EM32" s="134" t="s">
        <v>699</v>
      </c>
      <c r="EN32" s="141"/>
      <c r="EO32" s="191"/>
      <c r="EP32" s="191"/>
      <c r="EQ32" s="134"/>
      <c r="ER32" s="134" t="s">
        <v>699</v>
      </c>
      <c r="ES32" s="141"/>
      <c r="ET32" s="191"/>
      <c r="EU32" s="191"/>
      <c r="EV32" s="134"/>
      <c r="EW32" s="134" t="s">
        <v>699</v>
      </c>
      <c r="EX32" s="141"/>
      <c r="EY32" s="191"/>
      <c r="EZ32" s="191"/>
      <c r="FA32" s="134"/>
    </row>
    <row r="33" spans="1:157">
      <c r="A33" s="141"/>
      <c r="B33" s="132"/>
      <c r="C33" s="132" t="s">
        <v>702</v>
      </c>
      <c r="D33" s="141"/>
      <c r="E33" s="191"/>
      <c r="F33" s="191"/>
      <c r="G33" s="134"/>
      <c r="H33" s="132" t="s">
        <v>702</v>
      </c>
      <c r="I33" s="141"/>
      <c r="J33" s="191"/>
      <c r="K33" s="191"/>
      <c r="L33" s="134"/>
      <c r="M33" s="132" t="s">
        <v>702</v>
      </c>
      <c r="N33" s="141"/>
      <c r="O33" s="191"/>
      <c r="P33" s="191"/>
      <c r="Q33" s="134"/>
      <c r="R33" s="132" t="s">
        <v>702</v>
      </c>
      <c r="S33" s="141"/>
      <c r="T33" s="191"/>
      <c r="U33" s="191"/>
      <c r="V33" s="134"/>
      <c r="W33" s="132" t="s">
        <v>702</v>
      </c>
      <c r="X33" s="141"/>
      <c r="Y33" s="191"/>
      <c r="Z33" s="191"/>
      <c r="AA33" s="134"/>
      <c r="AB33" s="132" t="s">
        <v>702</v>
      </c>
      <c r="AC33" s="141"/>
      <c r="AD33" s="191"/>
      <c r="AE33" s="191"/>
      <c r="AF33" s="134"/>
      <c r="AG33" s="132" t="s">
        <v>702</v>
      </c>
      <c r="AH33" s="141"/>
      <c r="AI33" s="191"/>
      <c r="AJ33" s="191"/>
      <c r="AK33" s="134"/>
      <c r="AL33" s="132" t="s">
        <v>702</v>
      </c>
      <c r="AM33" s="141"/>
      <c r="AN33" s="191"/>
      <c r="AO33" s="191"/>
      <c r="AP33" s="134"/>
      <c r="AQ33" s="132" t="s">
        <v>702</v>
      </c>
      <c r="AR33" s="141"/>
      <c r="AS33" s="191"/>
      <c r="AT33" s="191"/>
      <c r="AU33" s="134"/>
      <c r="AV33" s="132" t="s">
        <v>702</v>
      </c>
      <c r="AW33" s="141"/>
      <c r="AX33" s="191"/>
      <c r="AY33" s="191"/>
      <c r="AZ33" s="134"/>
      <c r="BA33" s="132" t="s">
        <v>702</v>
      </c>
      <c r="BB33" s="141"/>
      <c r="BC33" s="191"/>
      <c r="BD33" s="191"/>
      <c r="BE33" s="134"/>
      <c r="BF33" s="132" t="s">
        <v>702</v>
      </c>
      <c r="BG33" s="141"/>
      <c r="BH33" s="191"/>
      <c r="BI33" s="191"/>
      <c r="BJ33" s="134"/>
      <c r="BK33" s="132" t="s">
        <v>702</v>
      </c>
      <c r="BL33" s="141"/>
      <c r="BM33" s="191"/>
      <c r="BN33" s="191"/>
      <c r="BO33" s="134"/>
      <c r="BP33" s="132" t="s">
        <v>702</v>
      </c>
      <c r="BQ33" s="141"/>
      <c r="BR33" s="191"/>
      <c r="BS33" s="191"/>
      <c r="BT33" s="134"/>
      <c r="BU33" s="132" t="s">
        <v>702</v>
      </c>
      <c r="BV33" s="141"/>
      <c r="BW33" s="191"/>
      <c r="BX33" s="191"/>
      <c r="BY33" s="134"/>
      <c r="BZ33" s="132" t="s">
        <v>702</v>
      </c>
      <c r="CA33" s="141"/>
      <c r="CB33" s="191"/>
      <c r="CC33" s="191"/>
      <c r="CD33" s="134"/>
      <c r="CE33" s="132" t="s">
        <v>702</v>
      </c>
      <c r="CF33" s="141"/>
      <c r="CG33" s="191"/>
      <c r="CH33" s="191"/>
      <c r="CI33" s="134"/>
      <c r="CJ33" s="132" t="s">
        <v>702</v>
      </c>
      <c r="CK33" s="141"/>
      <c r="CL33" s="191"/>
      <c r="CM33" s="191"/>
      <c r="CN33" s="134"/>
      <c r="CO33" s="132" t="s">
        <v>702</v>
      </c>
      <c r="CP33" s="141"/>
      <c r="CQ33" s="191"/>
      <c r="CR33" s="191"/>
      <c r="CS33" s="134"/>
      <c r="CT33" s="132" t="s">
        <v>702</v>
      </c>
      <c r="CU33" s="141"/>
      <c r="CV33" s="191"/>
      <c r="CW33" s="191"/>
      <c r="CX33" s="134"/>
      <c r="CY33" s="132" t="s">
        <v>702</v>
      </c>
      <c r="CZ33" s="141"/>
      <c r="DA33" s="191"/>
      <c r="DB33" s="191"/>
      <c r="DC33" s="134"/>
      <c r="DD33" s="132" t="s">
        <v>702</v>
      </c>
      <c r="DE33" s="141"/>
      <c r="DF33" s="191"/>
      <c r="DG33" s="191"/>
      <c r="DH33" s="134"/>
      <c r="DI33" s="132" t="s">
        <v>702</v>
      </c>
      <c r="DJ33" s="141"/>
      <c r="DK33" s="191"/>
      <c r="DL33" s="191"/>
      <c r="DM33" s="134"/>
      <c r="DN33" s="132" t="s">
        <v>702</v>
      </c>
      <c r="DO33" s="141"/>
      <c r="DP33" s="191"/>
      <c r="DQ33" s="191"/>
      <c r="DR33" s="134"/>
      <c r="DS33" s="132" t="s">
        <v>702</v>
      </c>
      <c r="DT33" s="141"/>
      <c r="DU33" s="191"/>
      <c r="DV33" s="191"/>
      <c r="DW33" s="134"/>
      <c r="DX33" s="132" t="s">
        <v>702</v>
      </c>
      <c r="DY33" s="141"/>
      <c r="DZ33" s="191"/>
      <c r="EA33" s="191"/>
      <c r="EB33" s="134"/>
      <c r="EC33" s="132" t="s">
        <v>702</v>
      </c>
      <c r="ED33" s="141"/>
      <c r="EE33" s="191"/>
      <c r="EF33" s="191"/>
      <c r="EG33" s="134"/>
      <c r="EH33" s="132" t="s">
        <v>702</v>
      </c>
      <c r="EI33" s="141"/>
      <c r="EJ33" s="191"/>
      <c r="EK33" s="191"/>
      <c r="EL33" s="134"/>
      <c r="EM33" s="132" t="s">
        <v>702</v>
      </c>
      <c r="EN33" s="141"/>
      <c r="EO33" s="191"/>
      <c r="EP33" s="191"/>
      <c r="EQ33" s="134"/>
      <c r="ER33" s="132" t="s">
        <v>702</v>
      </c>
      <c r="ES33" s="141"/>
      <c r="ET33" s="191"/>
      <c r="EU33" s="191"/>
      <c r="EV33" s="134"/>
      <c r="EW33" s="132" t="s">
        <v>702</v>
      </c>
      <c r="EX33" s="141"/>
      <c r="EY33" s="191"/>
      <c r="EZ33" s="191"/>
      <c r="FA33" s="134"/>
    </row>
    <row r="34" spans="1:157">
      <c r="A34" s="141">
        <v>4</v>
      </c>
      <c r="B34" s="132" t="s">
        <v>714</v>
      </c>
      <c r="C34" s="134" t="s">
        <v>699</v>
      </c>
      <c r="D34" s="141"/>
      <c r="E34" s="191"/>
      <c r="F34" s="191"/>
      <c r="G34" s="134"/>
      <c r="H34" s="134" t="s">
        <v>699</v>
      </c>
      <c r="I34" s="141"/>
      <c r="J34" s="191"/>
      <c r="K34" s="191"/>
      <c r="L34" s="134"/>
      <c r="M34" s="134" t="s">
        <v>699</v>
      </c>
      <c r="N34" s="141"/>
      <c r="O34" s="191"/>
      <c r="P34" s="191"/>
      <c r="Q34" s="134"/>
      <c r="R34" s="134" t="s">
        <v>699</v>
      </c>
      <c r="S34" s="141"/>
      <c r="T34" s="191"/>
      <c r="U34" s="191"/>
      <c r="V34" s="134"/>
      <c r="W34" s="134" t="s">
        <v>699</v>
      </c>
      <c r="X34" s="141"/>
      <c r="Y34" s="191"/>
      <c r="Z34" s="191"/>
      <c r="AA34" s="134"/>
      <c r="AB34" s="134" t="s">
        <v>699</v>
      </c>
      <c r="AC34" s="141"/>
      <c r="AD34" s="191"/>
      <c r="AE34" s="191"/>
      <c r="AF34" s="134"/>
      <c r="AG34" s="134" t="s">
        <v>699</v>
      </c>
      <c r="AH34" s="141"/>
      <c r="AI34" s="191"/>
      <c r="AJ34" s="191"/>
      <c r="AK34" s="134"/>
      <c r="AL34" s="134" t="s">
        <v>699</v>
      </c>
      <c r="AM34" s="141"/>
      <c r="AN34" s="191"/>
      <c r="AO34" s="191"/>
      <c r="AP34" s="134"/>
      <c r="AQ34" s="134" t="s">
        <v>699</v>
      </c>
      <c r="AR34" s="141"/>
      <c r="AS34" s="191"/>
      <c r="AT34" s="191"/>
      <c r="AU34" s="134"/>
      <c r="AV34" s="134" t="s">
        <v>699</v>
      </c>
      <c r="AW34" s="141"/>
      <c r="AX34" s="191"/>
      <c r="AY34" s="191"/>
      <c r="AZ34" s="134"/>
      <c r="BA34" s="134" t="s">
        <v>699</v>
      </c>
      <c r="BB34" s="141"/>
      <c r="BC34" s="191"/>
      <c r="BD34" s="191"/>
      <c r="BE34" s="134"/>
      <c r="BF34" s="134" t="s">
        <v>699</v>
      </c>
      <c r="BG34" s="141"/>
      <c r="BH34" s="191"/>
      <c r="BI34" s="191"/>
      <c r="BJ34" s="134"/>
      <c r="BK34" s="134" t="s">
        <v>699</v>
      </c>
      <c r="BL34" s="141"/>
      <c r="BM34" s="191"/>
      <c r="BN34" s="191"/>
      <c r="BO34" s="134"/>
      <c r="BP34" s="134" t="s">
        <v>699</v>
      </c>
      <c r="BQ34" s="141"/>
      <c r="BR34" s="191"/>
      <c r="BS34" s="191"/>
      <c r="BT34" s="134"/>
      <c r="BU34" s="134" t="s">
        <v>699</v>
      </c>
      <c r="BV34" s="141"/>
      <c r="BW34" s="191"/>
      <c r="BX34" s="191"/>
      <c r="BY34" s="134"/>
      <c r="BZ34" s="134" t="s">
        <v>699</v>
      </c>
      <c r="CA34" s="141"/>
      <c r="CB34" s="191"/>
      <c r="CC34" s="191"/>
      <c r="CD34" s="134"/>
      <c r="CE34" s="134" t="s">
        <v>699</v>
      </c>
      <c r="CF34" s="141"/>
      <c r="CG34" s="191"/>
      <c r="CH34" s="191"/>
      <c r="CI34" s="134"/>
      <c r="CJ34" s="134" t="s">
        <v>699</v>
      </c>
      <c r="CK34" s="141"/>
      <c r="CL34" s="191"/>
      <c r="CM34" s="191"/>
      <c r="CN34" s="134"/>
      <c r="CO34" s="134" t="s">
        <v>699</v>
      </c>
      <c r="CP34" s="141"/>
      <c r="CQ34" s="191"/>
      <c r="CR34" s="191"/>
      <c r="CS34" s="134"/>
      <c r="CT34" s="134" t="s">
        <v>699</v>
      </c>
      <c r="CU34" s="141"/>
      <c r="CV34" s="191"/>
      <c r="CW34" s="191"/>
      <c r="CX34" s="134"/>
      <c r="CY34" s="134" t="s">
        <v>699</v>
      </c>
      <c r="CZ34" s="141"/>
      <c r="DA34" s="191"/>
      <c r="DB34" s="191"/>
      <c r="DC34" s="134"/>
      <c r="DD34" s="134" t="s">
        <v>699</v>
      </c>
      <c r="DE34" s="141"/>
      <c r="DF34" s="191"/>
      <c r="DG34" s="191"/>
      <c r="DH34" s="134"/>
      <c r="DI34" s="134" t="s">
        <v>699</v>
      </c>
      <c r="DJ34" s="141"/>
      <c r="DK34" s="191"/>
      <c r="DL34" s="191"/>
      <c r="DM34" s="134"/>
      <c r="DN34" s="134" t="s">
        <v>699</v>
      </c>
      <c r="DO34" s="141"/>
      <c r="DP34" s="191"/>
      <c r="DQ34" s="191"/>
      <c r="DR34" s="134"/>
      <c r="DS34" s="134" t="s">
        <v>699</v>
      </c>
      <c r="DT34" s="141"/>
      <c r="DU34" s="191"/>
      <c r="DV34" s="191"/>
      <c r="DW34" s="134"/>
      <c r="DX34" s="134" t="s">
        <v>699</v>
      </c>
      <c r="DY34" s="141"/>
      <c r="DZ34" s="191"/>
      <c r="EA34" s="191"/>
      <c r="EB34" s="134"/>
      <c r="EC34" s="134" t="s">
        <v>699</v>
      </c>
      <c r="ED34" s="141"/>
      <c r="EE34" s="191"/>
      <c r="EF34" s="191"/>
      <c r="EG34" s="134"/>
      <c r="EH34" s="134" t="s">
        <v>699</v>
      </c>
      <c r="EI34" s="141"/>
      <c r="EJ34" s="191"/>
      <c r="EK34" s="191"/>
      <c r="EL34" s="134"/>
      <c r="EM34" s="134" t="s">
        <v>699</v>
      </c>
      <c r="EN34" s="141"/>
      <c r="EO34" s="191"/>
      <c r="EP34" s="191"/>
      <c r="EQ34" s="134"/>
      <c r="ER34" s="134" t="s">
        <v>699</v>
      </c>
      <c r="ES34" s="141"/>
      <c r="ET34" s="191"/>
      <c r="EU34" s="191"/>
      <c r="EV34" s="134"/>
      <c r="EW34" s="134" t="s">
        <v>699</v>
      </c>
      <c r="EX34" s="141"/>
      <c r="EY34" s="191"/>
      <c r="EZ34" s="191"/>
      <c r="FA34" s="134"/>
    </row>
    <row r="35" spans="1:157" ht="21.75" thickBot="1">
      <c r="A35" s="432"/>
      <c r="B35" s="245"/>
      <c r="C35" s="245" t="s">
        <v>702</v>
      </c>
      <c r="D35" s="432"/>
      <c r="E35" s="433"/>
      <c r="F35" s="433"/>
      <c r="G35" s="434"/>
      <c r="H35" s="245" t="s">
        <v>702</v>
      </c>
      <c r="I35" s="432"/>
      <c r="J35" s="433"/>
      <c r="K35" s="433"/>
      <c r="L35" s="434"/>
      <c r="M35" s="245" t="s">
        <v>702</v>
      </c>
      <c r="N35" s="432"/>
      <c r="O35" s="433"/>
      <c r="P35" s="433"/>
      <c r="Q35" s="434"/>
      <c r="R35" s="245" t="s">
        <v>702</v>
      </c>
      <c r="S35" s="432"/>
      <c r="T35" s="433"/>
      <c r="U35" s="433"/>
      <c r="V35" s="434"/>
      <c r="W35" s="245" t="s">
        <v>702</v>
      </c>
      <c r="X35" s="432"/>
      <c r="Y35" s="433"/>
      <c r="Z35" s="433"/>
      <c r="AA35" s="434"/>
      <c r="AB35" s="245" t="s">
        <v>702</v>
      </c>
      <c r="AC35" s="432"/>
      <c r="AD35" s="433"/>
      <c r="AE35" s="433"/>
      <c r="AF35" s="434"/>
      <c r="AG35" s="245" t="s">
        <v>702</v>
      </c>
      <c r="AH35" s="432"/>
      <c r="AI35" s="433"/>
      <c r="AJ35" s="433"/>
      <c r="AK35" s="434"/>
      <c r="AL35" s="245" t="s">
        <v>702</v>
      </c>
      <c r="AM35" s="432"/>
      <c r="AN35" s="433"/>
      <c r="AO35" s="433"/>
      <c r="AP35" s="434"/>
      <c r="AQ35" s="245" t="s">
        <v>702</v>
      </c>
      <c r="AR35" s="432"/>
      <c r="AS35" s="433"/>
      <c r="AT35" s="433"/>
      <c r="AU35" s="434"/>
      <c r="AV35" s="245" t="s">
        <v>702</v>
      </c>
      <c r="AW35" s="432"/>
      <c r="AX35" s="433"/>
      <c r="AY35" s="433"/>
      <c r="AZ35" s="434"/>
      <c r="BA35" s="245" t="s">
        <v>702</v>
      </c>
      <c r="BB35" s="432"/>
      <c r="BC35" s="433"/>
      <c r="BD35" s="433"/>
      <c r="BE35" s="434"/>
      <c r="BF35" s="245" t="s">
        <v>702</v>
      </c>
      <c r="BG35" s="432"/>
      <c r="BH35" s="433"/>
      <c r="BI35" s="433"/>
      <c r="BJ35" s="434"/>
      <c r="BK35" s="245" t="s">
        <v>702</v>
      </c>
      <c r="BL35" s="432"/>
      <c r="BM35" s="433"/>
      <c r="BN35" s="433"/>
      <c r="BO35" s="434"/>
      <c r="BP35" s="245" t="s">
        <v>702</v>
      </c>
      <c r="BQ35" s="432"/>
      <c r="BR35" s="433"/>
      <c r="BS35" s="433"/>
      <c r="BT35" s="434"/>
      <c r="BU35" s="245" t="s">
        <v>702</v>
      </c>
      <c r="BV35" s="432"/>
      <c r="BW35" s="433"/>
      <c r="BX35" s="433"/>
      <c r="BY35" s="434"/>
      <c r="BZ35" s="245" t="s">
        <v>702</v>
      </c>
      <c r="CA35" s="432"/>
      <c r="CB35" s="433"/>
      <c r="CC35" s="433"/>
      <c r="CD35" s="434"/>
      <c r="CE35" s="245" t="s">
        <v>702</v>
      </c>
      <c r="CF35" s="432"/>
      <c r="CG35" s="433"/>
      <c r="CH35" s="433"/>
      <c r="CI35" s="434"/>
      <c r="CJ35" s="245" t="s">
        <v>702</v>
      </c>
      <c r="CK35" s="432"/>
      <c r="CL35" s="433"/>
      <c r="CM35" s="433"/>
      <c r="CN35" s="434"/>
      <c r="CO35" s="245" t="s">
        <v>702</v>
      </c>
      <c r="CP35" s="432"/>
      <c r="CQ35" s="433"/>
      <c r="CR35" s="433"/>
      <c r="CS35" s="434"/>
      <c r="CT35" s="245" t="s">
        <v>702</v>
      </c>
      <c r="CU35" s="432"/>
      <c r="CV35" s="433"/>
      <c r="CW35" s="433"/>
      <c r="CX35" s="434"/>
      <c r="CY35" s="245" t="s">
        <v>702</v>
      </c>
      <c r="CZ35" s="432"/>
      <c r="DA35" s="433"/>
      <c r="DB35" s="433"/>
      <c r="DC35" s="434"/>
      <c r="DD35" s="245" t="s">
        <v>702</v>
      </c>
      <c r="DE35" s="432"/>
      <c r="DF35" s="433"/>
      <c r="DG35" s="433"/>
      <c r="DH35" s="434"/>
      <c r="DI35" s="245" t="s">
        <v>702</v>
      </c>
      <c r="DJ35" s="432"/>
      <c r="DK35" s="433"/>
      <c r="DL35" s="433"/>
      <c r="DM35" s="434"/>
      <c r="DN35" s="245" t="s">
        <v>702</v>
      </c>
      <c r="DO35" s="432"/>
      <c r="DP35" s="433"/>
      <c r="DQ35" s="433"/>
      <c r="DR35" s="434"/>
      <c r="DS35" s="245" t="s">
        <v>702</v>
      </c>
      <c r="DT35" s="432"/>
      <c r="DU35" s="433"/>
      <c r="DV35" s="433"/>
      <c r="DW35" s="434"/>
      <c r="DX35" s="245" t="s">
        <v>702</v>
      </c>
      <c r="DY35" s="432"/>
      <c r="DZ35" s="433"/>
      <c r="EA35" s="433"/>
      <c r="EB35" s="434"/>
      <c r="EC35" s="245" t="s">
        <v>702</v>
      </c>
      <c r="ED35" s="432"/>
      <c r="EE35" s="433"/>
      <c r="EF35" s="433"/>
      <c r="EG35" s="434"/>
      <c r="EH35" s="245" t="s">
        <v>702</v>
      </c>
      <c r="EI35" s="432"/>
      <c r="EJ35" s="433"/>
      <c r="EK35" s="433"/>
      <c r="EL35" s="434"/>
      <c r="EM35" s="245" t="s">
        <v>702</v>
      </c>
      <c r="EN35" s="432"/>
      <c r="EO35" s="433"/>
      <c r="EP35" s="433"/>
      <c r="EQ35" s="434"/>
      <c r="ER35" s="245" t="s">
        <v>702</v>
      </c>
      <c r="ES35" s="432"/>
      <c r="ET35" s="433"/>
      <c r="EU35" s="433"/>
      <c r="EV35" s="434"/>
      <c r="EW35" s="245" t="s">
        <v>702</v>
      </c>
      <c r="EX35" s="432"/>
      <c r="EY35" s="433"/>
      <c r="EZ35" s="433"/>
      <c r="FA35" s="434"/>
    </row>
    <row r="36" spans="1:157" ht="21.75" thickBot="1">
      <c r="A36" s="430"/>
      <c r="B36" s="248" t="s">
        <v>43</v>
      </c>
      <c r="C36" s="431"/>
      <c r="D36" s="248"/>
      <c r="E36" s="248"/>
      <c r="F36" s="248"/>
      <c r="G36" s="248"/>
      <c r="H36" s="431"/>
      <c r="I36" s="248"/>
      <c r="J36" s="248"/>
      <c r="K36" s="248"/>
      <c r="L36" s="248"/>
      <c r="M36" s="431"/>
      <c r="N36" s="248"/>
      <c r="O36" s="248"/>
      <c r="P36" s="248"/>
      <c r="Q36" s="248"/>
      <c r="R36" s="431"/>
      <c r="S36" s="248"/>
      <c r="T36" s="248"/>
      <c r="U36" s="248"/>
      <c r="V36" s="248"/>
      <c r="W36" s="431"/>
      <c r="X36" s="248"/>
      <c r="Y36" s="248"/>
      <c r="Z36" s="248"/>
      <c r="AA36" s="248"/>
      <c r="AB36" s="431"/>
      <c r="AC36" s="248"/>
      <c r="AD36" s="248"/>
      <c r="AE36" s="248"/>
      <c r="AF36" s="248"/>
      <c r="AG36" s="431"/>
      <c r="AH36" s="248"/>
      <c r="AI36" s="248"/>
      <c r="AJ36" s="248"/>
      <c r="AK36" s="248"/>
      <c r="AL36" s="431"/>
      <c r="AM36" s="248"/>
      <c r="AN36" s="248"/>
      <c r="AO36" s="248"/>
      <c r="AP36" s="248"/>
      <c r="AQ36" s="431"/>
      <c r="AR36" s="248"/>
      <c r="AS36" s="248"/>
      <c r="AT36" s="248"/>
      <c r="AU36" s="248"/>
      <c r="AV36" s="431"/>
      <c r="AW36" s="248"/>
      <c r="AX36" s="248"/>
      <c r="AY36" s="248"/>
      <c r="AZ36" s="248"/>
      <c r="BA36" s="431"/>
      <c r="BB36" s="248"/>
      <c r="BC36" s="248"/>
      <c r="BD36" s="248"/>
      <c r="BE36" s="248"/>
      <c r="BF36" s="431"/>
      <c r="BG36" s="248"/>
      <c r="BH36" s="248"/>
      <c r="BI36" s="248"/>
      <c r="BJ36" s="248"/>
      <c r="BK36" s="431"/>
      <c r="BL36" s="248"/>
      <c r="BM36" s="248"/>
      <c r="BN36" s="248"/>
      <c r="BO36" s="248"/>
      <c r="BP36" s="431"/>
      <c r="BQ36" s="248"/>
      <c r="BR36" s="248"/>
      <c r="BS36" s="248"/>
      <c r="BT36" s="248"/>
      <c r="BU36" s="431"/>
      <c r="BV36" s="248"/>
      <c r="BW36" s="248"/>
      <c r="BX36" s="248"/>
      <c r="BY36" s="248"/>
      <c r="BZ36" s="431"/>
      <c r="CA36" s="248"/>
      <c r="CB36" s="248"/>
      <c r="CC36" s="248"/>
      <c r="CD36" s="248"/>
      <c r="CE36" s="431"/>
      <c r="CF36" s="248"/>
      <c r="CG36" s="248"/>
      <c r="CH36" s="248"/>
      <c r="CI36" s="248"/>
      <c r="CJ36" s="431"/>
      <c r="CK36" s="248"/>
      <c r="CL36" s="248"/>
      <c r="CM36" s="248"/>
      <c r="CN36" s="248"/>
      <c r="CO36" s="431"/>
      <c r="CP36" s="248"/>
      <c r="CQ36" s="248"/>
      <c r="CR36" s="248"/>
      <c r="CS36" s="248"/>
      <c r="CT36" s="431"/>
      <c r="CU36" s="248"/>
      <c r="CV36" s="248"/>
      <c r="CW36" s="248"/>
      <c r="CX36" s="248"/>
      <c r="CY36" s="431"/>
      <c r="CZ36" s="248"/>
      <c r="DA36" s="248"/>
      <c r="DB36" s="248"/>
      <c r="DC36" s="248"/>
      <c r="DD36" s="431"/>
      <c r="DE36" s="248"/>
      <c r="DF36" s="248"/>
      <c r="DG36" s="248"/>
      <c r="DH36" s="248"/>
      <c r="DI36" s="431"/>
      <c r="DJ36" s="248"/>
      <c r="DK36" s="248"/>
      <c r="DL36" s="248"/>
      <c r="DM36" s="248"/>
      <c r="DN36" s="431"/>
      <c r="DO36" s="248"/>
      <c r="DP36" s="248"/>
      <c r="DQ36" s="248"/>
      <c r="DR36" s="248"/>
      <c r="DS36" s="431"/>
      <c r="DT36" s="248"/>
      <c r="DU36" s="248"/>
      <c r="DV36" s="248"/>
      <c r="DW36" s="248"/>
      <c r="DX36" s="431"/>
      <c r="DY36" s="248"/>
      <c r="DZ36" s="248"/>
      <c r="EA36" s="248"/>
      <c r="EB36" s="248"/>
      <c r="EC36" s="431"/>
      <c r="ED36" s="248"/>
      <c r="EE36" s="248"/>
      <c r="EF36" s="248"/>
      <c r="EG36" s="248"/>
      <c r="EH36" s="431"/>
      <c r="EI36" s="248"/>
      <c r="EJ36" s="248"/>
      <c r="EK36" s="248"/>
      <c r="EL36" s="248"/>
      <c r="EM36" s="431"/>
      <c r="EN36" s="248"/>
      <c r="EO36" s="248"/>
      <c r="EP36" s="248"/>
      <c r="EQ36" s="248"/>
      <c r="ER36" s="431"/>
      <c r="ES36" s="248"/>
      <c r="ET36" s="248"/>
      <c r="EU36" s="248"/>
      <c r="EV36" s="248"/>
      <c r="EW36" s="431"/>
      <c r="EX36" s="248"/>
      <c r="EY36" s="248"/>
      <c r="EZ36" s="248"/>
      <c r="FA36" s="248"/>
    </row>
    <row r="37" spans="1:157">
      <c r="A37" s="166" t="s">
        <v>735</v>
      </c>
      <c r="B37" s="436"/>
      <c r="C37" s="155"/>
      <c r="D37" s="215"/>
      <c r="E37" s="192"/>
      <c r="F37" s="192"/>
      <c r="G37" s="155"/>
      <c r="H37" s="155"/>
      <c r="I37" s="215"/>
      <c r="J37" s="192"/>
      <c r="K37" s="192"/>
      <c r="L37" s="155"/>
      <c r="M37" s="155"/>
      <c r="N37" s="215"/>
      <c r="O37" s="192"/>
      <c r="P37" s="192"/>
      <c r="Q37" s="155"/>
      <c r="R37" s="155"/>
      <c r="S37" s="215"/>
      <c r="T37" s="192"/>
      <c r="U37" s="192"/>
      <c r="V37" s="155"/>
      <c r="W37" s="155"/>
      <c r="X37" s="215"/>
      <c r="Y37" s="192"/>
      <c r="Z37" s="192"/>
      <c r="AA37" s="155"/>
      <c r="AB37" s="155"/>
      <c r="AC37" s="215"/>
      <c r="AD37" s="192"/>
      <c r="AE37" s="192"/>
      <c r="AF37" s="155"/>
      <c r="AG37" s="155"/>
      <c r="AH37" s="215"/>
      <c r="AI37" s="192"/>
      <c r="AJ37" s="192"/>
      <c r="AK37" s="155"/>
      <c r="AL37" s="155"/>
      <c r="AM37" s="215"/>
      <c r="AN37" s="192"/>
      <c r="AO37" s="192"/>
      <c r="AP37" s="155"/>
      <c r="AQ37" s="155"/>
      <c r="AR37" s="215"/>
      <c r="AS37" s="192"/>
      <c r="AT37" s="192"/>
      <c r="AU37" s="155"/>
      <c r="AV37" s="155"/>
      <c r="AW37" s="215"/>
      <c r="AX37" s="192"/>
      <c r="AY37" s="192"/>
      <c r="AZ37" s="155"/>
      <c r="BA37" s="155"/>
      <c r="BB37" s="215"/>
      <c r="BC37" s="192"/>
      <c r="BD37" s="192"/>
      <c r="BE37" s="155"/>
      <c r="BF37" s="155"/>
      <c r="BG37" s="215"/>
      <c r="BH37" s="192"/>
      <c r="BI37" s="192"/>
      <c r="BJ37" s="155"/>
      <c r="BK37" s="155"/>
      <c r="BL37" s="215"/>
      <c r="BM37" s="192"/>
      <c r="BN37" s="192"/>
      <c r="BO37" s="155"/>
      <c r="BP37" s="155"/>
      <c r="BQ37" s="215"/>
      <c r="BR37" s="192"/>
      <c r="BS37" s="192"/>
      <c r="BT37" s="155"/>
      <c r="BU37" s="155"/>
      <c r="BV37" s="215"/>
      <c r="BW37" s="192"/>
      <c r="BX37" s="192"/>
      <c r="BY37" s="155"/>
      <c r="BZ37" s="155"/>
      <c r="CA37" s="215"/>
      <c r="CB37" s="192"/>
      <c r="CC37" s="192"/>
      <c r="CD37" s="155"/>
      <c r="CE37" s="155"/>
      <c r="CF37" s="215"/>
      <c r="CG37" s="192"/>
      <c r="CH37" s="192"/>
      <c r="CI37" s="155"/>
      <c r="CJ37" s="155"/>
      <c r="CK37" s="215"/>
      <c r="CL37" s="192"/>
      <c r="CM37" s="192"/>
      <c r="CN37" s="155"/>
      <c r="CO37" s="155"/>
      <c r="CP37" s="215"/>
      <c r="CQ37" s="192"/>
      <c r="CR37" s="192"/>
      <c r="CS37" s="155"/>
      <c r="CT37" s="155"/>
      <c r="CU37" s="215"/>
      <c r="CV37" s="192"/>
      <c r="CW37" s="192"/>
      <c r="CX37" s="155"/>
      <c r="CY37" s="155"/>
      <c r="CZ37" s="215"/>
      <c r="DA37" s="192"/>
      <c r="DB37" s="192"/>
      <c r="DC37" s="155"/>
      <c r="DD37" s="155"/>
      <c r="DE37" s="215"/>
      <c r="DF37" s="192"/>
      <c r="DG37" s="192"/>
      <c r="DH37" s="155"/>
      <c r="DI37" s="155"/>
      <c r="DJ37" s="215"/>
      <c r="DK37" s="192"/>
      <c r="DL37" s="192"/>
      <c r="DM37" s="155"/>
      <c r="DN37" s="155"/>
      <c r="DO37" s="215"/>
      <c r="DP37" s="192"/>
      <c r="DQ37" s="192"/>
      <c r="DR37" s="155"/>
      <c r="DS37" s="155"/>
      <c r="DT37" s="215"/>
      <c r="DU37" s="192"/>
      <c r="DV37" s="192"/>
      <c r="DW37" s="155"/>
      <c r="DX37" s="155"/>
      <c r="DY37" s="215"/>
      <c r="DZ37" s="192"/>
      <c r="EA37" s="192"/>
      <c r="EB37" s="155"/>
      <c r="EC37" s="155"/>
      <c r="ED37" s="215"/>
      <c r="EE37" s="192"/>
      <c r="EF37" s="192"/>
      <c r="EG37" s="155"/>
      <c r="EH37" s="155"/>
      <c r="EI37" s="215"/>
      <c r="EJ37" s="192"/>
      <c r="EK37" s="192"/>
      <c r="EL37" s="155"/>
      <c r="EM37" s="155"/>
      <c r="EN37" s="215"/>
      <c r="EO37" s="192"/>
      <c r="EP37" s="192"/>
      <c r="EQ37" s="155"/>
      <c r="ER37" s="155"/>
      <c r="ES37" s="215"/>
      <c r="ET37" s="192"/>
      <c r="EU37" s="192"/>
      <c r="EV37" s="155"/>
      <c r="EW37" s="155"/>
      <c r="EX37" s="215"/>
      <c r="EY37" s="192"/>
      <c r="EZ37" s="192"/>
      <c r="FA37" s="155"/>
    </row>
    <row r="38" spans="1:157">
      <c r="A38" s="259">
        <v>1</v>
      </c>
      <c r="B38" s="272" t="s">
        <v>707</v>
      </c>
      <c r="C38" s="134" t="s">
        <v>699</v>
      </c>
      <c r="D38" s="162"/>
      <c r="E38" s="74"/>
      <c r="F38" s="74"/>
      <c r="G38" s="80"/>
      <c r="H38" s="134" t="s">
        <v>699</v>
      </c>
      <c r="I38" s="162"/>
      <c r="J38" s="74"/>
      <c r="K38" s="74"/>
      <c r="L38" s="80"/>
      <c r="M38" s="134" t="s">
        <v>699</v>
      </c>
      <c r="N38" s="162"/>
      <c r="O38" s="74"/>
      <c r="P38" s="74"/>
      <c r="Q38" s="80"/>
      <c r="R38" s="134" t="s">
        <v>699</v>
      </c>
      <c r="S38" s="162"/>
      <c r="T38" s="74"/>
      <c r="U38" s="74"/>
      <c r="V38" s="80"/>
      <c r="W38" s="134" t="s">
        <v>699</v>
      </c>
      <c r="X38" s="162"/>
      <c r="Y38" s="74"/>
      <c r="Z38" s="74"/>
      <c r="AA38" s="80"/>
      <c r="AB38" s="134" t="s">
        <v>699</v>
      </c>
      <c r="AC38" s="162"/>
      <c r="AD38" s="74"/>
      <c r="AE38" s="74"/>
      <c r="AF38" s="80"/>
      <c r="AG38" s="134" t="s">
        <v>699</v>
      </c>
      <c r="AH38" s="162"/>
      <c r="AI38" s="74"/>
      <c r="AJ38" s="74"/>
      <c r="AK38" s="80"/>
      <c r="AL38" s="134" t="s">
        <v>699</v>
      </c>
      <c r="AM38" s="162"/>
      <c r="AN38" s="74"/>
      <c r="AO38" s="74"/>
      <c r="AP38" s="80"/>
      <c r="AQ38" s="134" t="s">
        <v>699</v>
      </c>
      <c r="AR38" s="162"/>
      <c r="AS38" s="74"/>
      <c r="AT38" s="74"/>
      <c r="AU38" s="80"/>
      <c r="AV38" s="134" t="s">
        <v>699</v>
      </c>
      <c r="AW38" s="162"/>
      <c r="AX38" s="74"/>
      <c r="AY38" s="74"/>
      <c r="AZ38" s="80"/>
      <c r="BA38" s="134" t="s">
        <v>699</v>
      </c>
      <c r="BB38" s="162"/>
      <c r="BC38" s="74"/>
      <c r="BD38" s="74"/>
      <c r="BE38" s="80"/>
      <c r="BF38" s="134" t="s">
        <v>699</v>
      </c>
      <c r="BG38" s="162"/>
      <c r="BH38" s="74"/>
      <c r="BI38" s="74"/>
      <c r="BJ38" s="80"/>
      <c r="BK38" s="134" t="s">
        <v>699</v>
      </c>
      <c r="BL38" s="162"/>
      <c r="BM38" s="74"/>
      <c r="BN38" s="74"/>
      <c r="BO38" s="80"/>
      <c r="BP38" s="134" t="s">
        <v>699</v>
      </c>
      <c r="BQ38" s="162"/>
      <c r="BR38" s="74"/>
      <c r="BS38" s="74"/>
      <c r="BT38" s="80"/>
      <c r="BU38" s="134" t="s">
        <v>699</v>
      </c>
      <c r="BV38" s="162"/>
      <c r="BW38" s="74"/>
      <c r="BX38" s="74"/>
      <c r="BY38" s="80"/>
      <c r="BZ38" s="134" t="s">
        <v>699</v>
      </c>
      <c r="CA38" s="162"/>
      <c r="CB38" s="74"/>
      <c r="CC38" s="74"/>
      <c r="CD38" s="80"/>
      <c r="CE38" s="134" t="s">
        <v>699</v>
      </c>
      <c r="CF38" s="162"/>
      <c r="CG38" s="74"/>
      <c r="CH38" s="74"/>
      <c r="CI38" s="80"/>
      <c r="CJ38" s="134" t="s">
        <v>699</v>
      </c>
      <c r="CK38" s="162"/>
      <c r="CL38" s="74"/>
      <c r="CM38" s="74"/>
      <c r="CN38" s="80"/>
      <c r="CO38" s="134" t="s">
        <v>699</v>
      </c>
      <c r="CP38" s="162"/>
      <c r="CQ38" s="74"/>
      <c r="CR38" s="74"/>
      <c r="CS38" s="80"/>
      <c r="CT38" s="134" t="s">
        <v>699</v>
      </c>
      <c r="CU38" s="162"/>
      <c r="CV38" s="74"/>
      <c r="CW38" s="74"/>
      <c r="CX38" s="80"/>
      <c r="CY38" s="134" t="s">
        <v>699</v>
      </c>
      <c r="CZ38" s="162"/>
      <c r="DA38" s="74"/>
      <c r="DB38" s="74"/>
      <c r="DC38" s="80"/>
      <c r="DD38" s="134" t="s">
        <v>699</v>
      </c>
      <c r="DE38" s="162"/>
      <c r="DF38" s="74"/>
      <c r="DG38" s="74"/>
      <c r="DH38" s="80"/>
      <c r="DI38" s="134" t="s">
        <v>699</v>
      </c>
      <c r="DJ38" s="162"/>
      <c r="DK38" s="74"/>
      <c r="DL38" s="74"/>
      <c r="DM38" s="80"/>
      <c r="DN38" s="134" t="s">
        <v>699</v>
      </c>
      <c r="DO38" s="162"/>
      <c r="DP38" s="74"/>
      <c r="DQ38" s="74"/>
      <c r="DR38" s="80"/>
      <c r="DS38" s="134" t="s">
        <v>699</v>
      </c>
      <c r="DT38" s="162"/>
      <c r="DU38" s="74"/>
      <c r="DV38" s="74"/>
      <c r="DW38" s="80"/>
      <c r="DX38" s="134" t="s">
        <v>699</v>
      </c>
      <c r="DY38" s="162"/>
      <c r="DZ38" s="74"/>
      <c r="EA38" s="74"/>
      <c r="EB38" s="80"/>
      <c r="EC38" s="134" t="s">
        <v>699</v>
      </c>
      <c r="ED38" s="162"/>
      <c r="EE38" s="74"/>
      <c r="EF38" s="74"/>
      <c r="EG38" s="80"/>
      <c r="EH38" s="134" t="s">
        <v>699</v>
      </c>
      <c r="EI38" s="162"/>
      <c r="EJ38" s="74"/>
      <c r="EK38" s="74"/>
      <c r="EL38" s="80"/>
      <c r="EM38" s="134" t="s">
        <v>699</v>
      </c>
      <c r="EN38" s="162"/>
      <c r="EO38" s="74"/>
      <c r="EP38" s="74"/>
      <c r="EQ38" s="80"/>
      <c r="ER38" s="134" t="s">
        <v>699</v>
      </c>
      <c r="ES38" s="162"/>
      <c r="ET38" s="74"/>
      <c r="EU38" s="74"/>
      <c r="EV38" s="80"/>
      <c r="EW38" s="134" t="s">
        <v>699</v>
      </c>
      <c r="EX38" s="162"/>
      <c r="EY38" s="74"/>
      <c r="EZ38" s="74"/>
      <c r="FA38" s="80"/>
    </row>
    <row r="39" spans="1:157">
      <c r="A39" s="259">
        <v>2</v>
      </c>
      <c r="B39" s="272" t="s">
        <v>710</v>
      </c>
      <c r="C39" s="134" t="s">
        <v>699</v>
      </c>
      <c r="D39" s="162"/>
      <c r="E39" s="74"/>
      <c r="F39" s="74"/>
      <c r="G39" s="80"/>
      <c r="H39" s="134" t="s">
        <v>699</v>
      </c>
      <c r="I39" s="162"/>
      <c r="J39" s="74"/>
      <c r="K39" s="74"/>
      <c r="L39" s="80"/>
      <c r="M39" s="134" t="s">
        <v>699</v>
      </c>
      <c r="N39" s="162"/>
      <c r="O39" s="74"/>
      <c r="P39" s="74"/>
      <c r="Q39" s="80"/>
      <c r="R39" s="134" t="s">
        <v>699</v>
      </c>
      <c r="S39" s="162"/>
      <c r="T39" s="74"/>
      <c r="U39" s="74"/>
      <c r="V39" s="80"/>
      <c r="W39" s="134" t="s">
        <v>699</v>
      </c>
      <c r="X39" s="162"/>
      <c r="Y39" s="74"/>
      <c r="Z39" s="74"/>
      <c r="AA39" s="80"/>
      <c r="AB39" s="134" t="s">
        <v>699</v>
      </c>
      <c r="AC39" s="162"/>
      <c r="AD39" s="74"/>
      <c r="AE39" s="74"/>
      <c r="AF39" s="80"/>
      <c r="AG39" s="134" t="s">
        <v>699</v>
      </c>
      <c r="AH39" s="162"/>
      <c r="AI39" s="74"/>
      <c r="AJ39" s="74"/>
      <c r="AK39" s="80"/>
      <c r="AL39" s="134" t="s">
        <v>699</v>
      </c>
      <c r="AM39" s="162"/>
      <c r="AN39" s="74"/>
      <c r="AO39" s="74"/>
      <c r="AP39" s="80"/>
      <c r="AQ39" s="134" t="s">
        <v>699</v>
      </c>
      <c r="AR39" s="162"/>
      <c r="AS39" s="74"/>
      <c r="AT39" s="74"/>
      <c r="AU39" s="80"/>
      <c r="AV39" s="134" t="s">
        <v>699</v>
      </c>
      <c r="AW39" s="162"/>
      <c r="AX39" s="74"/>
      <c r="AY39" s="74"/>
      <c r="AZ39" s="80"/>
      <c r="BA39" s="134" t="s">
        <v>699</v>
      </c>
      <c r="BB39" s="162"/>
      <c r="BC39" s="74"/>
      <c r="BD39" s="74"/>
      <c r="BE39" s="80"/>
      <c r="BF39" s="134" t="s">
        <v>699</v>
      </c>
      <c r="BG39" s="162"/>
      <c r="BH39" s="74"/>
      <c r="BI39" s="74"/>
      <c r="BJ39" s="80"/>
      <c r="BK39" s="134" t="s">
        <v>699</v>
      </c>
      <c r="BL39" s="162"/>
      <c r="BM39" s="74"/>
      <c r="BN39" s="74"/>
      <c r="BO39" s="80"/>
      <c r="BP39" s="134" t="s">
        <v>699</v>
      </c>
      <c r="BQ39" s="162"/>
      <c r="BR39" s="74"/>
      <c r="BS39" s="74"/>
      <c r="BT39" s="80"/>
      <c r="BU39" s="134" t="s">
        <v>699</v>
      </c>
      <c r="BV39" s="162"/>
      <c r="BW39" s="74"/>
      <c r="BX39" s="74"/>
      <c r="BY39" s="80"/>
      <c r="BZ39" s="134" t="s">
        <v>699</v>
      </c>
      <c r="CA39" s="162"/>
      <c r="CB39" s="74"/>
      <c r="CC39" s="74"/>
      <c r="CD39" s="80"/>
      <c r="CE39" s="134" t="s">
        <v>699</v>
      </c>
      <c r="CF39" s="162"/>
      <c r="CG39" s="74"/>
      <c r="CH39" s="74"/>
      <c r="CI39" s="80"/>
      <c r="CJ39" s="134" t="s">
        <v>699</v>
      </c>
      <c r="CK39" s="162"/>
      <c r="CL39" s="74"/>
      <c r="CM39" s="74"/>
      <c r="CN39" s="80"/>
      <c r="CO39" s="134" t="s">
        <v>699</v>
      </c>
      <c r="CP39" s="162"/>
      <c r="CQ39" s="74"/>
      <c r="CR39" s="74"/>
      <c r="CS39" s="80"/>
      <c r="CT39" s="134" t="s">
        <v>699</v>
      </c>
      <c r="CU39" s="162"/>
      <c r="CV39" s="74"/>
      <c r="CW39" s="74"/>
      <c r="CX39" s="80"/>
      <c r="CY39" s="134" t="s">
        <v>699</v>
      </c>
      <c r="CZ39" s="162"/>
      <c r="DA39" s="74"/>
      <c r="DB39" s="74"/>
      <c r="DC39" s="80"/>
      <c r="DD39" s="134" t="s">
        <v>699</v>
      </c>
      <c r="DE39" s="162"/>
      <c r="DF39" s="74"/>
      <c r="DG39" s="74"/>
      <c r="DH39" s="80"/>
      <c r="DI39" s="134" t="s">
        <v>699</v>
      </c>
      <c r="DJ39" s="162"/>
      <c r="DK39" s="74"/>
      <c r="DL39" s="74"/>
      <c r="DM39" s="80"/>
      <c r="DN39" s="134" t="s">
        <v>699</v>
      </c>
      <c r="DO39" s="162"/>
      <c r="DP39" s="74"/>
      <c r="DQ39" s="74"/>
      <c r="DR39" s="80"/>
      <c r="DS39" s="134" t="s">
        <v>699</v>
      </c>
      <c r="DT39" s="162"/>
      <c r="DU39" s="74"/>
      <c r="DV39" s="74"/>
      <c r="DW39" s="80"/>
      <c r="DX39" s="134" t="s">
        <v>699</v>
      </c>
      <c r="DY39" s="162"/>
      <c r="DZ39" s="74"/>
      <c r="EA39" s="74"/>
      <c r="EB39" s="80"/>
      <c r="EC39" s="134" t="s">
        <v>699</v>
      </c>
      <c r="ED39" s="162"/>
      <c r="EE39" s="74"/>
      <c r="EF39" s="74"/>
      <c r="EG39" s="80"/>
      <c r="EH39" s="134" t="s">
        <v>699</v>
      </c>
      <c r="EI39" s="162"/>
      <c r="EJ39" s="74"/>
      <c r="EK39" s="74"/>
      <c r="EL39" s="80"/>
      <c r="EM39" s="134" t="s">
        <v>699</v>
      </c>
      <c r="EN39" s="162"/>
      <c r="EO39" s="74"/>
      <c r="EP39" s="74"/>
      <c r="EQ39" s="80"/>
      <c r="ER39" s="134" t="s">
        <v>699</v>
      </c>
      <c r="ES39" s="162"/>
      <c r="ET39" s="74"/>
      <c r="EU39" s="74"/>
      <c r="EV39" s="80"/>
      <c r="EW39" s="134" t="s">
        <v>699</v>
      </c>
      <c r="EX39" s="162"/>
      <c r="EY39" s="74"/>
      <c r="EZ39" s="74"/>
      <c r="FA39" s="80"/>
    </row>
    <row r="40" spans="1:157">
      <c r="A40" s="141">
        <v>3</v>
      </c>
      <c r="B40" s="140" t="s">
        <v>701</v>
      </c>
      <c r="C40" s="134" t="s">
        <v>699</v>
      </c>
      <c r="D40" s="141"/>
      <c r="E40" s="191"/>
      <c r="F40" s="191"/>
      <c r="G40" s="134"/>
      <c r="H40" s="134" t="s">
        <v>699</v>
      </c>
      <c r="I40" s="141"/>
      <c r="J40" s="191"/>
      <c r="K40" s="191"/>
      <c r="L40" s="134"/>
      <c r="M40" s="134" t="s">
        <v>699</v>
      </c>
      <c r="N40" s="141"/>
      <c r="O40" s="191"/>
      <c r="P40" s="191"/>
      <c r="Q40" s="134"/>
      <c r="R40" s="134" t="s">
        <v>699</v>
      </c>
      <c r="S40" s="141"/>
      <c r="T40" s="191"/>
      <c r="U40" s="191"/>
      <c r="V40" s="134"/>
      <c r="W40" s="134" t="s">
        <v>699</v>
      </c>
      <c r="X40" s="141"/>
      <c r="Y40" s="191"/>
      <c r="Z40" s="191"/>
      <c r="AA40" s="134"/>
      <c r="AB40" s="134" t="s">
        <v>699</v>
      </c>
      <c r="AC40" s="141"/>
      <c r="AD40" s="191"/>
      <c r="AE40" s="191"/>
      <c r="AF40" s="134"/>
      <c r="AG40" s="134" t="s">
        <v>699</v>
      </c>
      <c r="AH40" s="141"/>
      <c r="AI40" s="191"/>
      <c r="AJ40" s="191"/>
      <c r="AK40" s="134"/>
      <c r="AL40" s="134" t="s">
        <v>699</v>
      </c>
      <c r="AM40" s="141"/>
      <c r="AN40" s="191"/>
      <c r="AO40" s="191"/>
      <c r="AP40" s="134"/>
      <c r="AQ40" s="134" t="s">
        <v>699</v>
      </c>
      <c r="AR40" s="141"/>
      <c r="AS40" s="191"/>
      <c r="AT40" s="191"/>
      <c r="AU40" s="134"/>
      <c r="AV40" s="134" t="s">
        <v>699</v>
      </c>
      <c r="AW40" s="141"/>
      <c r="AX40" s="191"/>
      <c r="AY40" s="191"/>
      <c r="AZ40" s="134"/>
      <c r="BA40" s="134" t="s">
        <v>699</v>
      </c>
      <c r="BB40" s="141"/>
      <c r="BC40" s="191"/>
      <c r="BD40" s="191"/>
      <c r="BE40" s="134"/>
      <c r="BF40" s="134" t="s">
        <v>699</v>
      </c>
      <c r="BG40" s="141"/>
      <c r="BH40" s="191"/>
      <c r="BI40" s="191"/>
      <c r="BJ40" s="134"/>
      <c r="BK40" s="134" t="s">
        <v>699</v>
      </c>
      <c r="BL40" s="141"/>
      <c r="BM40" s="191"/>
      <c r="BN40" s="191"/>
      <c r="BO40" s="134"/>
      <c r="BP40" s="134" t="s">
        <v>699</v>
      </c>
      <c r="BQ40" s="141"/>
      <c r="BR40" s="191"/>
      <c r="BS40" s="191"/>
      <c r="BT40" s="134"/>
      <c r="BU40" s="134" t="s">
        <v>699</v>
      </c>
      <c r="BV40" s="141"/>
      <c r="BW40" s="191"/>
      <c r="BX40" s="191"/>
      <c r="BY40" s="134"/>
      <c r="BZ40" s="134" t="s">
        <v>699</v>
      </c>
      <c r="CA40" s="141"/>
      <c r="CB40" s="191"/>
      <c r="CC40" s="191"/>
      <c r="CD40" s="134"/>
      <c r="CE40" s="134" t="s">
        <v>699</v>
      </c>
      <c r="CF40" s="141"/>
      <c r="CG40" s="191"/>
      <c r="CH40" s="191"/>
      <c r="CI40" s="134"/>
      <c r="CJ40" s="134" t="s">
        <v>699</v>
      </c>
      <c r="CK40" s="141"/>
      <c r="CL40" s="191"/>
      <c r="CM40" s="191"/>
      <c r="CN40" s="134"/>
      <c r="CO40" s="134" t="s">
        <v>699</v>
      </c>
      <c r="CP40" s="141"/>
      <c r="CQ40" s="191"/>
      <c r="CR40" s="191"/>
      <c r="CS40" s="134"/>
      <c r="CT40" s="134" t="s">
        <v>699</v>
      </c>
      <c r="CU40" s="141"/>
      <c r="CV40" s="191"/>
      <c r="CW40" s="191"/>
      <c r="CX40" s="134"/>
      <c r="CY40" s="134" t="s">
        <v>699</v>
      </c>
      <c r="CZ40" s="141"/>
      <c r="DA40" s="191"/>
      <c r="DB40" s="191"/>
      <c r="DC40" s="134"/>
      <c r="DD40" s="134" t="s">
        <v>699</v>
      </c>
      <c r="DE40" s="141"/>
      <c r="DF40" s="191"/>
      <c r="DG40" s="191"/>
      <c r="DH40" s="134"/>
      <c r="DI40" s="134" t="s">
        <v>699</v>
      </c>
      <c r="DJ40" s="141"/>
      <c r="DK40" s="191"/>
      <c r="DL40" s="191"/>
      <c r="DM40" s="134"/>
      <c r="DN40" s="134" t="s">
        <v>699</v>
      </c>
      <c r="DO40" s="141"/>
      <c r="DP40" s="191"/>
      <c r="DQ40" s="191"/>
      <c r="DR40" s="134"/>
      <c r="DS40" s="134" t="s">
        <v>699</v>
      </c>
      <c r="DT40" s="141"/>
      <c r="DU40" s="191"/>
      <c r="DV40" s="191"/>
      <c r="DW40" s="134"/>
      <c r="DX40" s="134" t="s">
        <v>699</v>
      </c>
      <c r="DY40" s="141"/>
      <c r="DZ40" s="191"/>
      <c r="EA40" s="191"/>
      <c r="EB40" s="134"/>
      <c r="EC40" s="134" t="s">
        <v>699</v>
      </c>
      <c r="ED40" s="141"/>
      <c r="EE40" s="191"/>
      <c r="EF40" s="191"/>
      <c r="EG40" s="134"/>
      <c r="EH40" s="134" t="s">
        <v>699</v>
      </c>
      <c r="EI40" s="141"/>
      <c r="EJ40" s="191"/>
      <c r="EK40" s="191"/>
      <c r="EL40" s="134"/>
      <c r="EM40" s="134" t="s">
        <v>699</v>
      </c>
      <c r="EN40" s="141"/>
      <c r="EO40" s="191"/>
      <c r="EP40" s="191"/>
      <c r="EQ40" s="134"/>
      <c r="ER40" s="134" t="s">
        <v>699</v>
      </c>
      <c r="ES40" s="141"/>
      <c r="ET40" s="191"/>
      <c r="EU40" s="191"/>
      <c r="EV40" s="134"/>
      <c r="EW40" s="134" t="s">
        <v>699</v>
      </c>
      <c r="EX40" s="141"/>
      <c r="EY40" s="191"/>
      <c r="EZ40" s="191"/>
      <c r="FA40" s="134"/>
    </row>
    <row r="41" spans="1:157">
      <c r="A41" s="141"/>
      <c r="B41" s="132"/>
      <c r="C41" s="132" t="s">
        <v>702</v>
      </c>
      <c r="D41" s="141"/>
      <c r="E41" s="191"/>
      <c r="F41" s="191"/>
      <c r="G41" s="134"/>
      <c r="H41" s="132" t="s">
        <v>702</v>
      </c>
      <c r="I41" s="141"/>
      <c r="J41" s="191"/>
      <c r="K41" s="191"/>
      <c r="L41" s="134"/>
      <c r="M41" s="132" t="s">
        <v>702</v>
      </c>
      <c r="N41" s="141"/>
      <c r="O41" s="191"/>
      <c r="P41" s="191"/>
      <c r="Q41" s="134"/>
      <c r="R41" s="132" t="s">
        <v>702</v>
      </c>
      <c r="S41" s="141"/>
      <c r="T41" s="191"/>
      <c r="U41" s="191"/>
      <c r="V41" s="134"/>
      <c r="W41" s="132" t="s">
        <v>702</v>
      </c>
      <c r="X41" s="141"/>
      <c r="Y41" s="191"/>
      <c r="Z41" s="191"/>
      <c r="AA41" s="134"/>
      <c r="AB41" s="132" t="s">
        <v>702</v>
      </c>
      <c r="AC41" s="141"/>
      <c r="AD41" s="191"/>
      <c r="AE41" s="191"/>
      <c r="AF41" s="134"/>
      <c r="AG41" s="132" t="s">
        <v>702</v>
      </c>
      <c r="AH41" s="141"/>
      <c r="AI41" s="191"/>
      <c r="AJ41" s="191"/>
      <c r="AK41" s="134"/>
      <c r="AL41" s="132" t="s">
        <v>702</v>
      </c>
      <c r="AM41" s="141"/>
      <c r="AN41" s="191"/>
      <c r="AO41" s="191"/>
      <c r="AP41" s="134"/>
      <c r="AQ41" s="132" t="s">
        <v>702</v>
      </c>
      <c r="AR41" s="141"/>
      <c r="AS41" s="191"/>
      <c r="AT41" s="191"/>
      <c r="AU41" s="134"/>
      <c r="AV41" s="132" t="s">
        <v>702</v>
      </c>
      <c r="AW41" s="141"/>
      <c r="AX41" s="191"/>
      <c r="AY41" s="191"/>
      <c r="AZ41" s="134"/>
      <c r="BA41" s="132" t="s">
        <v>702</v>
      </c>
      <c r="BB41" s="141"/>
      <c r="BC41" s="191"/>
      <c r="BD41" s="191"/>
      <c r="BE41" s="134"/>
      <c r="BF41" s="132" t="s">
        <v>702</v>
      </c>
      <c r="BG41" s="141"/>
      <c r="BH41" s="191"/>
      <c r="BI41" s="191"/>
      <c r="BJ41" s="134"/>
      <c r="BK41" s="132" t="s">
        <v>702</v>
      </c>
      <c r="BL41" s="141"/>
      <c r="BM41" s="191"/>
      <c r="BN41" s="191"/>
      <c r="BO41" s="134"/>
      <c r="BP41" s="132" t="s">
        <v>702</v>
      </c>
      <c r="BQ41" s="141"/>
      <c r="BR41" s="191"/>
      <c r="BS41" s="191"/>
      <c r="BT41" s="134"/>
      <c r="BU41" s="132" t="s">
        <v>702</v>
      </c>
      <c r="BV41" s="141"/>
      <c r="BW41" s="191"/>
      <c r="BX41" s="191"/>
      <c r="BY41" s="134"/>
      <c r="BZ41" s="132" t="s">
        <v>702</v>
      </c>
      <c r="CA41" s="141"/>
      <c r="CB41" s="191"/>
      <c r="CC41" s="191"/>
      <c r="CD41" s="134"/>
      <c r="CE41" s="132" t="s">
        <v>702</v>
      </c>
      <c r="CF41" s="141"/>
      <c r="CG41" s="191"/>
      <c r="CH41" s="191"/>
      <c r="CI41" s="134"/>
      <c r="CJ41" s="132" t="s">
        <v>702</v>
      </c>
      <c r="CK41" s="141"/>
      <c r="CL41" s="191"/>
      <c r="CM41" s="191"/>
      <c r="CN41" s="134"/>
      <c r="CO41" s="132" t="s">
        <v>702</v>
      </c>
      <c r="CP41" s="141"/>
      <c r="CQ41" s="191"/>
      <c r="CR41" s="191"/>
      <c r="CS41" s="134"/>
      <c r="CT41" s="132" t="s">
        <v>702</v>
      </c>
      <c r="CU41" s="141"/>
      <c r="CV41" s="191"/>
      <c r="CW41" s="191"/>
      <c r="CX41" s="134"/>
      <c r="CY41" s="132" t="s">
        <v>702</v>
      </c>
      <c r="CZ41" s="141"/>
      <c r="DA41" s="191"/>
      <c r="DB41" s="191"/>
      <c r="DC41" s="134"/>
      <c r="DD41" s="132" t="s">
        <v>702</v>
      </c>
      <c r="DE41" s="141"/>
      <c r="DF41" s="191"/>
      <c r="DG41" s="191"/>
      <c r="DH41" s="134"/>
      <c r="DI41" s="132" t="s">
        <v>702</v>
      </c>
      <c r="DJ41" s="141"/>
      <c r="DK41" s="191"/>
      <c r="DL41" s="191"/>
      <c r="DM41" s="134"/>
      <c r="DN41" s="132" t="s">
        <v>702</v>
      </c>
      <c r="DO41" s="141"/>
      <c r="DP41" s="191"/>
      <c r="DQ41" s="191"/>
      <c r="DR41" s="134"/>
      <c r="DS41" s="132" t="s">
        <v>702</v>
      </c>
      <c r="DT41" s="141"/>
      <c r="DU41" s="191"/>
      <c r="DV41" s="191"/>
      <c r="DW41" s="134"/>
      <c r="DX41" s="132" t="s">
        <v>702</v>
      </c>
      <c r="DY41" s="141"/>
      <c r="DZ41" s="191"/>
      <c r="EA41" s="191"/>
      <c r="EB41" s="134"/>
      <c r="EC41" s="132" t="s">
        <v>702</v>
      </c>
      <c r="ED41" s="141"/>
      <c r="EE41" s="191"/>
      <c r="EF41" s="191"/>
      <c r="EG41" s="134"/>
      <c r="EH41" s="132" t="s">
        <v>702</v>
      </c>
      <c r="EI41" s="141"/>
      <c r="EJ41" s="191"/>
      <c r="EK41" s="191"/>
      <c r="EL41" s="134"/>
      <c r="EM41" s="132" t="s">
        <v>702</v>
      </c>
      <c r="EN41" s="141"/>
      <c r="EO41" s="191"/>
      <c r="EP41" s="191"/>
      <c r="EQ41" s="134"/>
      <c r="ER41" s="132" t="s">
        <v>702</v>
      </c>
      <c r="ES41" s="141"/>
      <c r="ET41" s="191"/>
      <c r="EU41" s="191"/>
      <c r="EV41" s="134"/>
      <c r="EW41" s="132" t="s">
        <v>702</v>
      </c>
      <c r="EX41" s="141"/>
      <c r="EY41" s="191"/>
      <c r="EZ41" s="191"/>
      <c r="FA41" s="134"/>
    </row>
    <row r="42" spans="1:157">
      <c r="A42" s="141">
        <v>4</v>
      </c>
      <c r="B42" s="132" t="s">
        <v>714</v>
      </c>
      <c r="C42" s="134" t="s">
        <v>699</v>
      </c>
      <c r="D42" s="141"/>
      <c r="E42" s="191"/>
      <c r="F42" s="191"/>
      <c r="G42" s="134"/>
      <c r="H42" s="134" t="s">
        <v>699</v>
      </c>
      <c r="I42" s="141"/>
      <c r="J42" s="191"/>
      <c r="K42" s="191"/>
      <c r="L42" s="134"/>
      <c r="M42" s="134" t="s">
        <v>699</v>
      </c>
      <c r="N42" s="141"/>
      <c r="O42" s="191"/>
      <c r="P42" s="191"/>
      <c r="Q42" s="134"/>
      <c r="R42" s="134" t="s">
        <v>699</v>
      </c>
      <c r="S42" s="141"/>
      <c r="T42" s="191"/>
      <c r="U42" s="191"/>
      <c r="V42" s="134"/>
      <c r="W42" s="134" t="s">
        <v>699</v>
      </c>
      <c r="X42" s="141"/>
      <c r="Y42" s="191"/>
      <c r="Z42" s="191"/>
      <c r="AA42" s="134"/>
      <c r="AB42" s="134" t="s">
        <v>699</v>
      </c>
      <c r="AC42" s="141"/>
      <c r="AD42" s="191"/>
      <c r="AE42" s="191"/>
      <c r="AF42" s="134"/>
      <c r="AG42" s="134" t="s">
        <v>699</v>
      </c>
      <c r="AH42" s="141"/>
      <c r="AI42" s="191"/>
      <c r="AJ42" s="191"/>
      <c r="AK42" s="134"/>
      <c r="AL42" s="134" t="s">
        <v>699</v>
      </c>
      <c r="AM42" s="141"/>
      <c r="AN42" s="191"/>
      <c r="AO42" s="191"/>
      <c r="AP42" s="134"/>
      <c r="AQ42" s="134" t="s">
        <v>699</v>
      </c>
      <c r="AR42" s="141"/>
      <c r="AS42" s="191"/>
      <c r="AT42" s="191"/>
      <c r="AU42" s="134"/>
      <c r="AV42" s="134" t="s">
        <v>699</v>
      </c>
      <c r="AW42" s="141"/>
      <c r="AX42" s="191"/>
      <c r="AY42" s="191"/>
      <c r="AZ42" s="134"/>
      <c r="BA42" s="134" t="s">
        <v>699</v>
      </c>
      <c r="BB42" s="141"/>
      <c r="BC42" s="191"/>
      <c r="BD42" s="191"/>
      <c r="BE42" s="134"/>
      <c r="BF42" s="134" t="s">
        <v>699</v>
      </c>
      <c r="BG42" s="141"/>
      <c r="BH42" s="191"/>
      <c r="BI42" s="191"/>
      <c r="BJ42" s="134"/>
      <c r="BK42" s="134" t="s">
        <v>699</v>
      </c>
      <c r="BL42" s="141"/>
      <c r="BM42" s="191"/>
      <c r="BN42" s="191"/>
      <c r="BO42" s="134"/>
      <c r="BP42" s="134" t="s">
        <v>699</v>
      </c>
      <c r="BQ42" s="141"/>
      <c r="BR42" s="191"/>
      <c r="BS42" s="191"/>
      <c r="BT42" s="134"/>
      <c r="BU42" s="134" t="s">
        <v>699</v>
      </c>
      <c r="BV42" s="141"/>
      <c r="BW42" s="191"/>
      <c r="BX42" s="191"/>
      <c r="BY42" s="134"/>
      <c r="BZ42" s="134" t="s">
        <v>699</v>
      </c>
      <c r="CA42" s="141"/>
      <c r="CB42" s="191"/>
      <c r="CC42" s="191"/>
      <c r="CD42" s="134"/>
      <c r="CE42" s="134" t="s">
        <v>699</v>
      </c>
      <c r="CF42" s="141"/>
      <c r="CG42" s="191"/>
      <c r="CH42" s="191"/>
      <c r="CI42" s="134"/>
      <c r="CJ42" s="134" t="s">
        <v>699</v>
      </c>
      <c r="CK42" s="141"/>
      <c r="CL42" s="191"/>
      <c r="CM42" s="191"/>
      <c r="CN42" s="134"/>
      <c r="CO42" s="134" t="s">
        <v>699</v>
      </c>
      <c r="CP42" s="141"/>
      <c r="CQ42" s="191"/>
      <c r="CR42" s="191"/>
      <c r="CS42" s="134"/>
      <c r="CT42" s="134" t="s">
        <v>699</v>
      </c>
      <c r="CU42" s="141"/>
      <c r="CV42" s="191"/>
      <c r="CW42" s="191"/>
      <c r="CX42" s="134"/>
      <c r="CY42" s="134" t="s">
        <v>699</v>
      </c>
      <c r="CZ42" s="141"/>
      <c r="DA42" s="191"/>
      <c r="DB42" s="191"/>
      <c r="DC42" s="134"/>
      <c r="DD42" s="134" t="s">
        <v>699</v>
      </c>
      <c r="DE42" s="141"/>
      <c r="DF42" s="191"/>
      <c r="DG42" s="191"/>
      <c r="DH42" s="134"/>
      <c r="DI42" s="134" t="s">
        <v>699</v>
      </c>
      <c r="DJ42" s="141"/>
      <c r="DK42" s="191"/>
      <c r="DL42" s="191"/>
      <c r="DM42" s="134"/>
      <c r="DN42" s="134" t="s">
        <v>699</v>
      </c>
      <c r="DO42" s="141"/>
      <c r="DP42" s="191"/>
      <c r="DQ42" s="191"/>
      <c r="DR42" s="134"/>
      <c r="DS42" s="134" t="s">
        <v>699</v>
      </c>
      <c r="DT42" s="141"/>
      <c r="DU42" s="191"/>
      <c r="DV42" s="191"/>
      <c r="DW42" s="134"/>
      <c r="DX42" s="134" t="s">
        <v>699</v>
      </c>
      <c r="DY42" s="141"/>
      <c r="DZ42" s="191"/>
      <c r="EA42" s="191"/>
      <c r="EB42" s="134"/>
      <c r="EC42" s="134" t="s">
        <v>699</v>
      </c>
      <c r="ED42" s="141"/>
      <c r="EE42" s="191"/>
      <c r="EF42" s="191"/>
      <c r="EG42" s="134"/>
      <c r="EH42" s="134" t="s">
        <v>699</v>
      </c>
      <c r="EI42" s="141"/>
      <c r="EJ42" s="191"/>
      <c r="EK42" s="191"/>
      <c r="EL42" s="134"/>
      <c r="EM42" s="134" t="s">
        <v>699</v>
      </c>
      <c r="EN42" s="141"/>
      <c r="EO42" s="191"/>
      <c r="EP42" s="191"/>
      <c r="EQ42" s="134"/>
      <c r="ER42" s="134" t="s">
        <v>699</v>
      </c>
      <c r="ES42" s="141"/>
      <c r="ET42" s="191"/>
      <c r="EU42" s="191"/>
      <c r="EV42" s="134"/>
      <c r="EW42" s="134" t="s">
        <v>699</v>
      </c>
      <c r="EX42" s="141"/>
      <c r="EY42" s="191"/>
      <c r="EZ42" s="191"/>
      <c r="FA42" s="134"/>
    </row>
    <row r="43" spans="1:157" ht="21.75" thickBot="1">
      <c r="A43" s="432"/>
      <c r="B43" s="245"/>
      <c r="C43" s="245" t="s">
        <v>702</v>
      </c>
      <c r="D43" s="432"/>
      <c r="E43" s="433"/>
      <c r="F43" s="433"/>
      <c r="G43" s="434"/>
      <c r="H43" s="245" t="s">
        <v>702</v>
      </c>
      <c r="I43" s="432"/>
      <c r="J43" s="433"/>
      <c r="K43" s="433"/>
      <c r="L43" s="434"/>
      <c r="M43" s="245" t="s">
        <v>702</v>
      </c>
      <c r="N43" s="432"/>
      <c r="O43" s="433"/>
      <c r="P43" s="433"/>
      <c r="Q43" s="434"/>
      <c r="R43" s="245" t="s">
        <v>702</v>
      </c>
      <c r="S43" s="432"/>
      <c r="T43" s="433"/>
      <c r="U43" s="433"/>
      <c r="V43" s="434"/>
      <c r="W43" s="245" t="s">
        <v>702</v>
      </c>
      <c r="X43" s="432"/>
      <c r="Y43" s="433"/>
      <c r="Z43" s="433"/>
      <c r="AA43" s="434"/>
      <c r="AB43" s="245" t="s">
        <v>702</v>
      </c>
      <c r="AC43" s="432"/>
      <c r="AD43" s="433"/>
      <c r="AE43" s="433"/>
      <c r="AF43" s="434"/>
      <c r="AG43" s="245" t="s">
        <v>702</v>
      </c>
      <c r="AH43" s="432"/>
      <c r="AI43" s="433"/>
      <c r="AJ43" s="433"/>
      <c r="AK43" s="434"/>
      <c r="AL43" s="245" t="s">
        <v>702</v>
      </c>
      <c r="AM43" s="432"/>
      <c r="AN43" s="433"/>
      <c r="AO43" s="433"/>
      <c r="AP43" s="434"/>
      <c r="AQ43" s="245" t="s">
        <v>702</v>
      </c>
      <c r="AR43" s="432"/>
      <c r="AS43" s="433"/>
      <c r="AT43" s="433"/>
      <c r="AU43" s="434"/>
      <c r="AV43" s="245" t="s">
        <v>702</v>
      </c>
      <c r="AW43" s="432"/>
      <c r="AX43" s="433"/>
      <c r="AY43" s="433"/>
      <c r="AZ43" s="434"/>
      <c r="BA43" s="245" t="s">
        <v>702</v>
      </c>
      <c r="BB43" s="432"/>
      <c r="BC43" s="433"/>
      <c r="BD43" s="433"/>
      <c r="BE43" s="434"/>
      <c r="BF43" s="245" t="s">
        <v>702</v>
      </c>
      <c r="BG43" s="432"/>
      <c r="BH43" s="433"/>
      <c r="BI43" s="433"/>
      <c r="BJ43" s="434"/>
      <c r="BK43" s="245" t="s">
        <v>702</v>
      </c>
      <c r="BL43" s="432"/>
      <c r="BM43" s="433"/>
      <c r="BN43" s="433"/>
      <c r="BO43" s="434"/>
      <c r="BP43" s="245" t="s">
        <v>702</v>
      </c>
      <c r="BQ43" s="432"/>
      <c r="BR43" s="433"/>
      <c r="BS43" s="433"/>
      <c r="BT43" s="434"/>
      <c r="BU43" s="245" t="s">
        <v>702</v>
      </c>
      <c r="BV43" s="432"/>
      <c r="BW43" s="433"/>
      <c r="BX43" s="433"/>
      <c r="BY43" s="434"/>
      <c r="BZ43" s="245" t="s">
        <v>702</v>
      </c>
      <c r="CA43" s="432"/>
      <c r="CB43" s="433"/>
      <c r="CC43" s="433"/>
      <c r="CD43" s="434"/>
      <c r="CE43" s="245" t="s">
        <v>702</v>
      </c>
      <c r="CF43" s="432"/>
      <c r="CG43" s="433"/>
      <c r="CH43" s="433"/>
      <c r="CI43" s="434"/>
      <c r="CJ43" s="245" t="s">
        <v>702</v>
      </c>
      <c r="CK43" s="432"/>
      <c r="CL43" s="433"/>
      <c r="CM43" s="433"/>
      <c r="CN43" s="434"/>
      <c r="CO43" s="245" t="s">
        <v>702</v>
      </c>
      <c r="CP43" s="432"/>
      <c r="CQ43" s="433"/>
      <c r="CR43" s="433"/>
      <c r="CS43" s="434"/>
      <c r="CT43" s="245" t="s">
        <v>702</v>
      </c>
      <c r="CU43" s="432"/>
      <c r="CV43" s="433"/>
      <c r="CW43" s="433"/>
      <c r="CX43" s="434"/>
      <c r="CY43" s="245" t="s">
        <v>702</v>
      </c>
      <c r="CZ43" s="432"/>
      <c r="DA43" s="433"/>
      <c r="DB43" s="433"/>
      <c r="DC43" s="434"/>
      <c r="DD43" s="245" t="s">
        <v>702</v>
      </c>
      <c r="DE43" s="432"/>
      <c r="DF43" s="433"/>
      <c r="DG43" s="433"/>
      <c r="DH43" s="434"/>
      <c r="DI43" s="245" t="s">
        <v>702</v>
      </c>
      <c r="DJ43" s="432"/>
      <c r="DK43" s="433"/>
      <c r="DL43" s="433"/>
      <c r="DM43" s="434"/>
      <c r="DN43" s="245" t="s">
        <v>702</v>
      </c>
      <c r="DO43" s="432"/>
      <c r="DP43" s="433"/>
      <c r="DQ43" s="433"/>
      <c r="DR43" s="434"/>
      <c r="DS43" s="245" t="s">
        <v>702</v>
      </c>
      <c r="DT43" s="432"/>
      <c r="DU43" s="433"/>
      <c r="DV43" s="433"/>
      <c r="DW43" s="434"/>
      <c r="DX43" s="245" t="s">
        <v>702</v>
      </c>
      <c r="DY43" s="432"/>
      <c r="DZ43" s="433"/>
      <c r="EA43" s="433"/>
      <c r="EB43" s="434"/>
      <c r="EC43" s="245" t="s">
        <v>702</v>
      </c>
      <c r="ED43" s="432"/>
      <c r="EE43" s="433"/>
      <c r="EF43" s="433"/>
      <c r="EG43" s="434"/>
      <c r="EH43" s="245" t="s">
        <v>702</v>
      </c>
      <c r="EI43" s="432"/>
      <c r="EJ43" s="433"/>
      <c r="EK43" s="433"/>
      <c r="EL43" s="434"/>
      <c r="EM43" s="245" t="s">
        <v>702</v>
      </c>
      <c r="EN43" s="432"/>
      <c r="EO43" s="433"/>
      <c r="EP43" s="433"/>
      <c r="EQ43" s="434"/>
      <c r="ER43" s="245" t="s">
        <v>702</v>
      </c>
      <c r="ES43" s="432"/>
      <c r="ET43" s="433"/>
      <c r="EU43" s="433"/>
      <c r="EV43" s="434"/>
      <c r="EW43" s="245" t="s">
        <v>702</v>
      </c>
      <c r="EX43" s="432"/>
      <c r="EY43" s="433"/>
      <c r="EZ43" s="433"/>
      <c r="FA43" s="434"/>
    </row>
    <row r="44" spans="1:157" ht="21.75" thickBot="1">
      <c r="A44" s="430"/>
      <c r="B44" s="248" t="s">
        <v>43</v>
      </c>
      <c r="C44" s="431"/>
      <c r="D44" s="248"/>
      <c r="E44" s="248"/>
      <c r="F44" s="248"/>
      <c r="G44" s="248"/>
      <c r="H44" s="431"/>
      <c r="I44" s="248"/>
      <c r="J44" s="248"/>
      <c r="K44" s="248"/>
      <c r="L44" s="248"/>
      <c r="M44" s="431"/>
      <c r="N44" s="248"/>
      <c r="O44" s="248"/>
      <c r="P44" s="248"/>
      <c r="Q44" s="248"/>
      <c r="R44" s="431"/>
      <c r="S44" s="248"/>
      <c r="T44" s="248"/>
      <c r="U44" s="248"/>
      <c r="V44" s="248"/>
      <c r="W44" s="431"/>
      <c r="X44" s="248"/>
      <c r="Y44" s="248"/>
      <c r="Z44" s="248"/>
      <c r="AA44" s="248"/>
      <c r="AB44" s="431"/>
      <c r="AC44" s="248"/>
      <c r="AD44" s="248"/>
      <c r="AE44" s="248"/>
      <c r="AF44" s="248"/>
      <c r="AG44" s="431"/>
      <c r="AH44" s="248"/>
      <c r="AI44" s="248"/>
      <c r="AJ44" s="248"/>
      <c r="AK44" s="248"/>
      <c r="AL44" s="431"/>
      <c r="AM44" s="248"/>
      <c r="AN44" s="248"/>
      <c r="AO44" s="248"/>
      <c r="AP44" s="248"/>
      <c r="AQ44" s="431"/>
      <c r="AR44" s="248"/>
      <c r="AS44" s="248"/>
      <c r="AT44" s="248"/>
      <c r="AU44" s="248"/>
      <c r="AV44" s="431"/>
      <c r="AW44" s="248"/>
      <c r="AX44" s="248"/>
      <c r="AY44" s="248"/>
      <c r="AZ44" s="248"/>
      <c r="BA44" s="431"/>
      <c r="BB44" s="248"/>
      <c r="BC44" s="248"/>
      <c r="BD44" s="248"/>
      <c r="BE44" s="248"/>
      <c r="BF44" s="431"/>
      <c r="BG44" s="248"/>
      <c r="BH44" s="248"/>
      <c r="BI44" s="248"/>
      <c r="BJ44" s="248"/>
      <c r="BK44" s="431"/>
      <c r="BL44" s="248"/>
      <c r="BM44" s="248"/>
      <c r="BN44" s="248"/>
      <c r="BO44" s="248"/>
      <c r="BP44" s="431"/>
      <c r="BQ44" s="248"/>
      <c r="BR44" s="248"/>
      <c r="BS44" s="248"/>
      <c r="BT44" s="248"/>
      <c r="BU44" s="431"/>
      <c r="BV44" s="248"/>
      <c r="BW44" s="248"/>
      <c r="BX44" s="248"/>
      <c r="BY44" s="248"/>
      <c r="BZ44" s="431"/>
      <c r="CA44" s="248"/>
      <c r="CB44" s="248"/>
      <c r="CC44" s="248"/>
      <c r="CD44" s="248"/>
      <c r="CE44" s="431"/>
      <c r="CF44" s="248"/>
      <c r="CG44" s="248"/>
      <c r="CH44" s="248"/>
      <c r="CI44" s="248"/>
      <c r="CJ44" s="431"/>
      <c r="CK44" s="248"/>
      <c r="CL44" s="248"/>
      <c r="CM44" s="248"/>
      <c r="CN44" s="248"/>
      <c r="CO44" s="431"/>
      <c r="CP44" s="248"/>
      <c r="CQ44" s="248"/>
      <c r="CR44" s="248"/>
      <c r="CS44" s="248"/>
      <c r="CT44" s="431"/>
      <c r="CU44" s="248"/>
      <c r="CV44" s="248"/>
      <c r="CW44" s="248"/>
      <c r="CX44" s="248"/>
      <c r="CY44" s="431"/>
      <c r="CZ44" s="248"/>
      <c r="DA44" s="248"/>
      <c r="DB44" s="248"/>
      <c r="DC44" s="248"/>
      <c r="DD44" s="431"/>
      <c r="DE44" s="248"/>
      <c r="DF44" s="248"/>
      <c r="DG44" s="248"/>
      <c r="DH44" s="248"/>
      <c r="DI44" s="431"/>
      <c r="DJ44" s="248"/>
      <c r="DK44" s="248"/>
      <c r="DL44" s="248"/>
      <c r="DM44" s="248"/>
      <c r="DN44" s="431"/>
      <c r="DO44" s="248"/>
      <c r="DP44" s="248"/>
      <c r="DQ44" s="248"/>
      <c r="DR44" s="248"/>
      <c r="DS44" s="431"/>
      <c r="DT44" s="248"/>
      <c r="DU44" s="248"/>
      <c r="DV44" s="248"/>
      <c r="DW44" s="248"/>
      <c r="DX44" s="431"/>
      <c r="DY44" s="248"/>
      <c r="DZ44" s="248"/>
      <c r="EA44" s="248"/>
      <c r="EB44" s="248"/>
      <c r="EC44" s="431"/>
      <c r="ED44" s="248"/>
      <c r="EE44" s="248"/>
      <c r="EF44" s="248"/>
      <c r="EG44" s="248"/>
      <c r="EH44" s="431"/>
      <c r="EI44" s="248"/>
      <c r="EJ44" s="248"/>
      <c r="EK44" s="248"/>
      <c r="EL44" s="248"/>
      <c r="EM44" s="431"/>
      <c r="EN44" s="248"/>
      <c r="EO44" s="248"/>
      <c r="EP44" s="248"/>
      <c r="EQ44" s="248"/>
      <c r="ER44" s="431"/>
      <c r="ES44" s="248"/>
      <c r="ET44" s="248"/>
      <c r="EU44" s="248"/>
      <c r="EV44" s="248"/>
      <c r="EW44" s="431"/>
      <c r="EX44" s="248"/>
      <c r="EY44" s="248"/>
      <c r="EZ44" s="248"/>
      <c r="FA44" s="248"/>
    </row>
    <row r="51" spans="2:2">
      <c r="B51" s="448"/>
    </row>
  </sheetData>
  <mergeCells count="33">
    <mergeCell ref="EM3:EQ3"/>
    <mergeCell ref="ER3:EV3"/>
    <mergeCell ref="EW3:FA3"/>
    <mergeCell ref="DI3:DM3"/>
    <mergeCell ref="DN3:DR3"/>
    <mergeCell ref="DS3:DW3"/>
    <mergeCell ref="DX3:EB3"/>
    <mergeCell ref="EC3:EG3"/>
    <mergeCell ref="EH3:EL3"/>
    <mergeCell ref="DD3:DH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CY3:DC3"/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75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C00000"/>
  </sheetPr>
  <dimension ref="A1:B19"/>
  <sheetViews>
    <sheetView tabSelected="1" workbookViewId="0">
      <selection activeCell="G6" sqref="G6"/>
    </sheetView>
  </sheetViews>
  <sheetFormatPr defaultRowHeight="14.25"/>
  <sheetData>
    <row r="1" spans="1:2" ht="30.75">
      <c r="A1" s="439" t="s">
        <v>719</v>
      </c>
    </row>
    <row r="2" spans="1:2" ht="23.25">
      <c r="A2" s="320" t="s">
        <v>732</v>
      </c>
    </row>
    <row r="3" spans="1:2" ht="23.25">
      <c r="A3" s="320"/>
      <c r="B3" t="s">
        <v>720</v>
      </c>
    </row>
    <row r="4" spans="1:2" ht="23.25">
      <c r="A4" s="320"/>
      <c r="B4" t="s">
        <v>721</v>
      </c>
    </row>
    <row r="5" spans="1:2" ht="23.25">
      <c r="A5" s="320"/>
      <c r="B5" t="s">
        <v>723</v>
      </c>
    </row>
    <row r="6" spans="1:2" ht="23.25">
      <c r="A6" s="320"/>
      <c r="B6" t="s">
        <v>722</v>
      </c>
    </row>
    <row r="7" spans="1:2" ht="23.25">
      <c r="A7" s="320"/>
      <c r="B7" t="s">
        <v>724</v>
      </c>
    </row>
    <row r="8" spans="1:2" ht="23.25">
      <c r="A8" s="320" t="s">
        <v>725</v>
      </c>
    </row>
    <row r="9" spans="1:2" ht="23.25">
      <c r="A9" s="320"/>
      <c r="B9" t="s">
        <v>720</v>
      </c>
    </row>
    <row r="10" spans="1:2" ht="23.25">
      <c r="A10" s="320"/>
      <c r="B10" t="s">
        <v>723</v>
      </c>
    </row>
    <row r="11" spans="1:2" ht="23.25">
      <c r="A11" s="320"/>
      <c r="B11" t="s">
        <v>724</v>
      </c>
    </row>
    <row r="12" spans="1:2" ht="23.25">
      <c r="A12" s="320" t="s">
        <v>726</v>
      </c>
    </row>
    <row r="13" spans="1:2" ht="23.25">
      <c r="A13" s="320"/>
      <c r="B13" t="s">
        <v>720</v>
      </c>
    </row>
    <row r="14" spans="1:2" ht="23.25">
      <c r="A14" s="320"/>
      <c r="B14" t="s">
        <v>723</v>
      </c>
    </row>
    <row r="15" spans="1:2" ht="23.25">
      <c r="A15" s="320"/>
      <c r="B15" t="s">
        <v>724</v>
      </c>
    </row>
    <row r="16" spans="1:2" ht="23.25">
      <c r="A16" s="320" t="s">
        <v>727</v>
      </c>
    </row>
    <row r="17" spans="1:2" ht="23.25">
      <c r="A17" s="320"/>
      <c r="B17" t="s">
        <v>720</v>
      </c>
    </row>
    <row r="18" spans="1:2" ht="23.25">
      <c r="A18" s="320"/>
      <c r="B18" t="s">
        <v>723</v>
      </c>
    </row>
    <row r="19" spans="1:2" ht="23.25">
      <c r="A19" s="320"/>
      <c r="B19" t="s">
        <v>724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Z91"/>
  <sheetViews>
    <sheetView view="pageBreakPreview" zoomScale="87" zoomScaleNormal="80" zoomScaleSheetLayoutView="87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O12" sqref="O12"/>
    </sheetView>
  </sheetViews>
  <sheetFormatPr defaultRowHeight="14.25"/>
  <cols>
    <col min="1" max="1" width="12.625" customWidth="1"/>
    <col min="2" max="2" width="10.625" customWidth="1"/>
    <col min="3" max="3" width="9" style="373" customWidth="1"/>
    <col min="4" max="4" width="8.375" style="373" customWidth="1"/>
    <col min="5" max="5" width="9.75" style="373" bestFit="1" customWidth="1"/>
    <col min="6" max="6" width="7.125" style="402" bestFit="1" customWidth="1"/>
    <col min="7" max="7" width="13.75" style="373" hidden="1" customWidth="1"/>
    <col min="8" max="8" width="9" style="373" customWidth="1"/>
    <col min="9" max="9" width="8.375" style="373" customWidth="1"/>
    <col min="10" max="10" width="9.75" style="373" bestFit="1" customWidth="1"/>
    <col min="11" max="11" width="8.125" style="402" bestFit="1" customWidth="1"/>
    <col min="12" max="12" width="13.75" style="373" hidden="1" customWidth="1"/>
    <col min="13" max="13" width="9" style="373" customWidth="1"/>
    <col min="14" max="14" width="8.375" style="373" customWidth="1"/>
    <col min="15" max="15" width="9.75" style="373" bestFit="1" customWidth="1"/>
    <col min="16" max="16" width="6.75" style="402" customWidth="1"/>
    <col min="17" max="17" width="13.75" style="373" hidden="1" customWidth="1"/>
    <col min="18" max="18" width="9" style="373" customWidth="1"/>
    <col min="19" max="19" width="8.375" style="373" customWidth="1"/>
    <col min="20" max="20" width="9.75" style="373" bestFit="1" customWidth="1"/>
    <col min="21" max="21" width="6.75" style="402" customWidth="1"/>
    <col min="22" max="22" width="13.75" style="373" hidden="1" customWidth="1"/>
    <col min="23" max="23" width="9" style="373" bestFit="1" customWidth="1"/>
    <col min="24" max="24" width="9.375" style="373" bestFit="1" customWidth="1"/>
    <col min="25" max="25" width="9.75" style="373" bestFit="1" customWidth="1"/>
    <col min="26" max="26" width="6.75" style="402" customWidth="1"/>
    <col min="27" max="27" width="13.75" style="373" hidden="1" customWidth="1"/>
    <col min="28" max="28" width="9" style="373" bestFit="1" customWidth="1"/>
    <col min="29" max="29" width="13.75" style="373" bestFit="1" customWidth="1"/>
    <col min="30" max="30" width="9.75" style="373" bestFit="1" customWidth="1"/>
    <col min="31" max="31" width="8.125" style="402" bestFit="1" customWidth="1"/>
    <col min="32" max="32" width="13.75" style="373" hidden="1" customWidth="1"/>
    <col min="33" max="33" width="9.625" style="373" bestFit="1" customWidth="1"/>
    <col min="34" max="34" width="10" style="373" bestFit="1" customWidth="1"/>
    <col min="35" max="35" width="9.75" style="373" bestFit="1" customWidth="1"/>
    <col min="36" max="36" width="8.125" style="402" bestFit="1" customWidth="1"/>
    <col min="37" max="37" width="13.75" style="373" hidden="1" customWidth="1"/>
    <col min="38" max="38" width="9" style="373" bestFit="1" customWidth="1"/>
    <col min="39" max="39" width="12.375" style="373" bestFit="1" customWidth="1"/>
    <col min="40" max="40" width="9.75" style="373" bestFit="1" customWidth="1"/>
    <col min="41" max="41" width="8.125" style="402" bestFit="1" customWidth="1"/>
    <col min="42" max="42" width="13.75" style="373" hidden="1" customWidth="1"/>
    <col min="43" max="43" width="9" style="373" bestFit="1" customWidth="1"/>
    <col min="44" max="44" width="10" style="373" bestFit="1" customWidth="1"/>
    <col min="45" max="45" width="9.75" style="373" bestFit="1" customWidth="1"/>
    <col min="46" max="46" width="8.125" style="402" bestFit="1" customWidth="1"/>
    <col min="47" max="47" width="13.75" style="373" hidden="1" customWidth="1"/>
    <col min="48" max="48" width="9" style="373" bestFit="1" customWidth="1"/>
    <col min="49" max="49" width="8.375" style="373" bestFit="1" customWidth="1"/>
    <col min="50" max="50" width="9.75" style="373" bestFit="1" customWidth="1"/>
    <col min="51" max="51" width="8.125" style="402" bestFit="1" customWidth="1"/>
    <col min="52" max="52" width="13.75" style="373" hidden="1" customWidth="1"/>
    <col min="53" max="53" width="9" style="373" bestFit="1" customWidth="1"/>
    <col min="54" max="54" width="8.375" style="373" bestFit="1" customWidth="1"/>
    <col min="55" max="55" width="9.75" style="373" bestFit="1" customWidth="1"/>
    <col min="56" max="56" width="8.125" style="402" bestFit="1" customWidth="1"/>
    <col min="57" max="57" width="13.75" style="373" hidden="1" customWidth="1"/>
    <col min="58" max="58" width="9" style="373" bestFit="1" customWidth="1"/>
    <col min="59" max="59" width="8.375" style="373" bestFit="1" customWidth="1"/>
    <col min="60" max="60" width="9.75" style="373" bestFit="1" customWidth="1"/>
    <col min="61" max="61" width="7.125" style="402" bestFit="1" customWidth="1"/>
    <col min="62" max="62" width="13.75" style="373" hidden="1" customWidth="1"/>
    <col min="63" max="63" width="9" style="373" bestFit="1" customWidth="1"/>
    <col min="64" max="64" width="11.75" style="373" bestFit="1" customWidth="1"/>
    <col min="65" max="65" width="9.75" style="373" bestFit="1" customWidth="1"/>
    <col min="66" max="66" width="8.125" style="402" bestFit="1" customWidth="1"/>
    <col min="67" max="67" width="13.75" style="373" hidden="1" customWidth="1"/>
    <col min="68" max="68" width="9" style="373" bestFit="1" customWidth="1"/>
    <col min="69" max="69" width="9.125" style="373" bestFit="1" customWidth="1"/>
    <col min="70" max="70" width="9.75" style="373" bestFit="1" customWidth="1"/>
    <col min="71" max="71" width="7.125" style="402" bestFit="1" customWidth="1"/>
    <col min="72" max="72" width="13.75" style="373" hidden="1" customWidth="1"/>
    <col min="73" max="73" width="9" style="373" bestFit="1" customWidth="1"/>
    <col min="74" max="74" width="10" style="373" bestFit="1" customWidth="1"/>
    <col min="75" max="75" width="14.125" style="373" bestFit="1" customWidth="1"/>
    <col min="76" max="76" width="6.625" style="402" customWidth="1"/>
    <col min="77" max="77" width="13.75" style="373" hidden="1" customWidth="1"/>
    <col min="78" max="78" width="9" style="373" bestFit="1" customWidth="1"/>
    <col min="79" max="79" width="10" style="373" bestFit="1" customWidth="1"/>
    <col min="80" max="80" width="9.75" style="373" bestFit="1" customWidth="1"/>
    <col min="81" max="81" width="7.125" style="402" bestFit="1" customWidth="1"/>
    <col min="82" max="82" width="13.75" style="373" hidden="1" customWidth="1"/>
    <col min="83" max="83" width="9" style="373" bestFit="1" customWidth="1"/>
    <col min="84" max="84" width="12.75" style="373" bestFit="1" customWidth="1"/>
    <col min="85" max="85" width="9.75" style="373" bestFit="1" customWidth="1"/>
    <col min="86" max="86" width="6.75" style="402" customWidth="1"/>
    <col min="87" max="87" width="13.75" style="373" hidden="1" customWidth="1"/>
    <col min="88" max="88" width="9" style="373" bestFit="1" customWidth="1"/>
    <col min="89" max="89" width="16.375" style="373" bestFit="1" customWidth="1"/>
    <col min="90" max="90" width="9.75" style="373" bestFit="1" customWidth="1"/>
    <col min="91" max="91" width="8.125" style="402" bestFit="1" customWidth="1"/>
    <col min="92" max="92" width="13.75" style="373" hidden="1" customWidth="1"/>
    <col min="93" max="93" width="9" style="373" bestFit="1" customWidth="1"/>
    <col min="94" max="94" width="12.75" style="373" bestFit="1" customWidth="1"/>
    <col min="95" max="95" width="9.75" style="373" bestFit="1" customWidth="1"/>
    <col min="96" max="96" width="7.125" style="402" bestFit="1" customWidth="1"/>
    <col min="97" max="97" width="13.75" style="373" hidden="1" customWidth="1"/>
    <col min="98" max="98" width="9" style="373" bestFit="1" customWidth="1"/>
    <col min="99" max="99" width="10" style="373" bestFit="1" customWidth="1"/>
    <col min="100" max="100" width="9.75" style="373" bestFit="1" customWidth="1"/>
    <col min="101" max="101" width="8.125" style="402" bestFit="1" customWidth="1"/>
    <col min="102" max="102" width="13.75" style="373" hidden="1" customWidth="1"/>
    <col min="103" max="103" width="9" style="373" bestFit="1" customWidth="1"/>
    <col min="104" max="104" width="10" style="373" bestFit="1" customWidth="1"/>
    <col min="105" max="105" width="9.75" style="373" bestFit="1" customWidth="1"/>
    <col min="106" max="106" width="8.125" style="402" bestFit="1" customWidth="1"/>
    <col min="107" max="107" width="13.75" style="373" hidden="1" customWidth="1"/>
    <col min="108" max="108" width="9" style="373" bestFit="1" customWidth="1"/>
    <col min="109" max="109" width="10" style="373" bestFit="1" customWidth="1"/>
    <col min="110" max="110" width="9.75" style="373" bestFit="1" customWidth="1"/>
    <col min="111" max="111" width="8.125" style="402" bestFit="1" customWidth="1"/>
    <col min="112" max="112" width="13.75" style="373" hidden="1" customWidth="1"/>
    <col min="113" max="113" width="9" style="373" bestFit="1" customWidth="1"/>
    <col min="114" max="114" width="7.625" style="373" bestFit="1" customWidth="1"/>
    <col min="115" max="115" width="9.75" style="373" bestFit="1" customWidth="1"/>
    <col min="116" max="116" width="8.125" style="402" bestFit="1" customWidth="1"/>
    <col min="117" max="117" width="13.75" style="373" hidden="1" customWidth="1"/>
    <col min="118" max="118" width="9" style="373" bestFit="1" customWidth="1"/>
    <col min="119" max="119" width="7.625" style="373" bestFit="1" customWidth="1"/>
    <col min="120" max="120" width="9.75" style="373" bestFit="1" customWidth="1"/>
    <col min="121" max="121" width="8.125" style="402" bestFit="1" customWidth="1"/>
    <col min="122" max="122" width="13.75" style="373" hidden="1" customWidth="1"/>
    <col min="123" max="123" width="9" style="373" bestFit="1" customWidth="1"/>
    <col min="124" max="124" width="7.625" style="373" bestFit="1" customWidth="1"/>
    <col min="125" max="125" width="9.75" style="373" bestFit="1" customWidth="1"/>
    <col min="126" max="126" width="8.125" style="402" bestFit="1" customWidth="1"/>
    <col min="127" max="127" width="13.75" style="373" hidden="1" customWidth="1"/>
    <col min="128" max="128" width="9" style="373" bestFit="1" customWidth="1"/>
    <col min="129" max="129" width="10" style="373" bestFit="1" customWidth="1"/>
    <col min="130" max="130" width="9.75" style="373" bestFit="1" customWidth="1"/>
    <col min="131" max="131" width="8.125" style="402" bestFit="1" customWidth="1"/>
    <col min="132" max="132" width="13.75" style="373" hidden="1" customWidth="1"/>
    <col min="133" max="133" width="9" style="373"/>
    <col min="134" max="134" width="10" style="373" bestFit="1" customWidth="1"/>
    <col min="135" max="135" width="9.75" style="373" bestFit="1" customWidth="1"/>
    <col min="136" max="136" width="8.125" style="402" bestFit="1" customWidth="1"/>
    <col min="137" max="137" width="14" style="373" hidden="1" customWidth="1"/>
    <col min="138" max="138" width="9" style="373" bestFit="1" customWidth="1"/>
    <col min="139" max="139" width="11.375" style="373" bestFit="1" customWidth="1"/>
    <col min="140" max="140" width="9.75" style="373" bestFit="1" customWidth="1"/>
    <col min="141" max="141" width="8.125" style="402" bestFit="1" customWidth="1"/>
    <col min="142" max="142" width="13.75" style="373" hidden="1" customWidth="1"/>
    <col min="143" max="143" width="9" style="373" bestFit="1" customWidth="1"/>
    <col min="144" max="144" width="11.375" style="373" bestFit="1" customWidth="1"/>
    <col min="145" max="145" width="9.75" style="373" bestFit="1" customWidth="1"/>
    <col min="146" max="146" width="7.125" style="402" bestFit="1" customWidth="1"/>
    <col min="147" max="147" width="13.75" style="373" hidden="1" customWidth="1"/>
    <col min="148" max="148" width="9" style="373" bestFit="1" customWidth="1"/>
    <col min="149" max="149" width="11.375" style="373" bestFit="1" customWidth="1"/>
    <col min="150" max="150" width="9.75" style="373" bestFit="1" customWidth="1"/>
    <col min="151" max="151" width="7.125" style="402" bestFit="1" customWidth="1"/>
    <col min="152" max="152" width="13.75" style="373" hidden="1" customWidth="1"/>
    <col min="153" max="153" width="9" style="373"/>
    <col min="154" max="155" width="12.125" style="373" bestFit="1" customWidth="1"/>
  </cols>
  <sheetData>
    <row r="1" spans="1:156" ht="26.25">
      <c r="A1" s="476" t="s">
        <v>627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363"/>
      <c r="W1" s="363"/>
      <c r="X1" s="363"/>
      <c r="Y1" s="363"/>
      <c r="Z1" s="372"/>
      <c r="AA1" s="363"/>
      <c r="AB1" s="363"/>
      <c r="AC1" s="363"/>
      <c r="AD1" s="363"/>
      <c r="AE1" s="372"/>
      <c r="AF1" s="363"/>
      <c r="AG1" s="363"/>
      <c r="AH1" s="363"/>
      <c r="AI1" s="363"/>
      <c r="AJ1" s="372"/>
      <c r="AK1" s="363"/>
      <c r="AL1" s="363"/>
      <c r="AM1" s="363"/>
      <c r="AN1" s="363"/>
      <c r="AO1" s="372"/>
      <c r="AP1" s="363"/>
      <c r="AQ1" s="363"/>
      <c r="AR1" s="363"/>
      <c r="AS1" s="363"/>
      <c r="AT1" s="372"/>
      <c r="AU1" s="363"/>
      <c r="AV1" s="363"/>
      <c r="AW1" s="363"/>
      <c r="AX1" s="363"/>
      <c r="AY1" s="372"/>
      <c r="AZ1" s="363"/>
      <c r="BA1" s="363"/>
      <c r="BB1" s="363"/>
      <c r="BC1" s="363"/>
      <c r="BD1" s="372"/>
      <c r="BE1" s="363"/>
      <c r="BF1" s="363"/>
      <c r="BG1" s="363"/>
      <c r="BH1" s="363"/>
      <c r="BI1" s="372"/>
      <c r="BJ1" s="363"/>
      <c r="BK1" s="363"/>
      <c r="BL1" s="363"/>
      <c r="BM1" s="363"/>
      <c r="BN1" s="372"/>
      <c r="BO1" s="363"/>
      <c r="BP1" s="363"/>
      <c r="BQ1" s="363"/>
      <c r="BR1" s="363"/>
      <c r="BS1" s="372"/>
      <c r="BT1" s="363"/>
      <c r="BU1" s="363"/>
      <c r="BV1" s="363"/>
      <c r="BW1" s="363"/>
      <c r="BX1" s="372"/>
      <c r="BY1" s="363"/>
      <c r="BZ1" s="363"/>
      <c r="CA1" s="363"/>
      <c r="CB1" s="363"/>
      <c r="CC1" s="372"/>
      <c r="CD1" s="363"/>
      <c r="CE1" s="363"/>
      <c r="CF1" s="363"/>
      <c r="CG1" s="363"/>
      <c r="CH1" s="372"/>
      <c r="CI1" s="363"/>
      <c r="CJ1" s="363"/>
      <c r="CK1" s="363"/>
      <c r="CL1" s="363"/>
      <c r="CM1" s="372"/>
      <c r="CN1" s="363"/>
      <c r="CO1" s="363"/>
      <c r="CP1" s="363"/>
      <c r="CQ1" s="363"/>
      <c r="CR1" s="372"/>
      <c r="CS1" s="363"/>
      <c r="CT1" s="363"/>
      <c r="CU1" s="363"/>
      <c r="CV1" s="363"/>
      <c r="CW1" s="372"/>
      <c r="CX1" s="363"/>
      <c r="CY1" s="363"/>
      <c r="CZ1" s="363"/>
      <c r="DA1" s="363"/>
      <c r="DB1" s="372"/>
      <c r="DC1" s="363"/>
      <c r="DD1" s="363"/>
      <c r="DE1" s="363"/>
      <c r="DF1" s="363"/>
      <c r="DG1" s="372"/>
      <c r="DH1" s="363"/>
      <c r="DI1" s="363"/>
      <c r="DJ1" s="363"/>
      <c r="DK1" s="363"/>
      <c r="DL1" s="372"/>
      <c r="DM1" s="363"/>
      <c r="DN1" s="363"/>
      <c r="DO1" s="363"/>
      <c r="DP1" s="363"/>
      <c r="DQ1" s="372"/>
      <c r="DR1" s="363"/>
      <c r="DS1" s="363"/>
      <c r="DT1" s="363"/>
      <c r="DU1" s="363"/>
      <c r="DV1" s="372"/>
      <c r="DW1" s="363"/>
      <c r="DX1" s="363"/>
      <c r="DY1" s="363"/>
      <c r="DZ1" s="363"/>
      <c r="EA1" s="372"/>
      <c r="EB1" s="363"/>
      <c r="EC1" s="363"/>
      <c r="ED1" s="363"/>
      <c r="EE1" s="363"/>
      <c r="EF1" s="372"/>
      <c r="EG1" s="363"/>
      <c r="EH1" s="363"/>
      <c r="EI1" s="363"/>
      <c r="EJ1" s="363"/>
      <c r="EK1" s="372"/>
      <c r="EL1" s="363"/>
      <c r="EM1" s="363"/>
      <c r="EN1" s="363"/>
      <c r="EO1" s="363"/>
      <c r="EP1" s="372"/>
      <c r="EQ1" s="363"/>
      <c r="ER1" s="363"/>
      <c r="ES1" s="363"/>
      <c r="ET1" s="363"/>
      <c r="EU1" s="372"/>
      <c r="EV1" s="363"/>
    </row>
    <row r="2" spans="1:156" ht="26.25">
      <c r="A2" s="477" t="s">
        <v>626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364"/>
      <c r="W2" s="364"/>
      <c r="X2" s="364"/>
      <c r="Y2" s="364"/>
      <c r="Z2" s="374"/>
      <c r="AA2" s="364"/>
      <c r="AB2" s="364"/>
      <c r="AC2" s="364"/>
      <c r="AD2" s="364"/>
      <c r="AE2" s="374"/>
      <c r="AF2" s="364"/>
      <c r="AG2" s="364"/>
      <c r="AH2" s="364"/>
      <c r="AI2" s="364"/>
      <c r="AJ2" s="374"/>
      <c r="AK2" s="364"/>
      <c r="AL2" s="364"/>
      <c r="AM2" s="364"/>
      <c r="AN2" s="364"/>
      <c r="AO2" s="374"/>
      <c r="AP2" s="364"/>
      <c r="AQ2" s="364"/>
      <c r="AR2" s="364"/>
      <c r="AS2" s="364"/>
      <c r="AT2" s="374"/>
      <c r="AU2" s="364"/>
      <c r="AV2" s="364"/>
      <c r="AW2" s="364"/>
      <c r="AX2" s="364"/>
      <c r="AY2" s="374"/>
      <c r="AZ2" s="364"/>
      <c r="BA2" s="364"/>
      <c r="BB2" s="364"/>
      <c r="BC2" s="364"/>
      <c r="BD2" s="374"/>
      <c r="BE2" s="364"/>
      <c r="BF2" s="364"/>
      <c r="BG2" s="364"/>
      <c r="BH2" s="364"/>
      <c r="BI2" s="374"/>
      <c r="BJ2" s="364"/>
      <c r="BK2" s="364"/>
      <c r="BL2" s="364"/>
      <c r="BM2" s="364"/>
      <c r="BN2" s="374"/>
      <c r="BO2" s="364"/>
      <c r="BP2" s="364"/>
      <c r="BQ2" s="364"/>
      <c r="BR2" s="364"/>
      <c r="BS2" s="374"/>
      <c r="BT2" s="364"/>
      <c r="BU2" s="364"/>
      <c r="BV2" s="364"/>
      <c r="BW2" s="364"/>
      <c r="BX2" s="374"/>
      <c r="BY2" s="364"/>
      <c r="BZ2" s="364"/>
      <c r="CA2" s="364"/>
      <c r="CB2" s="364"/>
      <c r="CC2" s="374"/>
      <c r="CD2" s="364"/>
      <c r="CE2" s="364"/>
      <c r="CF2" s="364"/>
      <c r="CG2" s="364"/>
      <c r="CH2" s="374"/>
      <c r="CI2" s="364"/>
      <c r="CJ2" s="364"/>
      <c r="CK2" s="364"/>
      <c r="CL2" s="364"/>
      <c r="CM2" s="374"/>
      <c r="CN2" s="364"/>
      <c r="CO2" s="364"/>
      <c r="CP2" s="364"/>
      <c r="CQ2" s="364"/>
      <c r="CR2" s="374"/>
      <c r="CS2" s="364"/>
      <c r="CT2" s="364"/>
      <c r="CU2" s="364"/>
      <c r="CV2" s="364"/>
      <c r="CW2" s="374"/>
      <c r="CX2" s="364"/>
      <c r="CY2" s="364"/>
      <c r="CZ2" s="364"/>
      <c r="DA2" s="364"/>
      <c r="DB2" s="374"/>
      <c r="DC2" s="364"/>
      <c r="DD2" s="364"/>
      <c r="DE2" s="364"/>
      <c r="DF2" s="364"/>
      <c r="DG2" s="374"/>
      <c r="DH2" s="364"/>
      <c r="DI2" s="364"/>
      <c r="DJ2" s="364"/>
      <c r="DK2" s="364"/>
      <c r="DL2" s="374"/>
      <c r="DM2" s="364"/>
      <c r="DN2" s="364"/>
      <c r="DO2" s="364"/>
      <c r="DP2" s="364"/>
      <c r="DQ2" s="374"/>
      <c r="DR2" s="364"/>
      <c r="DS2" s="364"/>
      <c r="DT2" s="364"/>
      <c r="DU2" s="364"/>
      <c r="DV2" s="374"/>
      <c r="DW2" s="364"/>
      <c r="DX2" s="364"/>
      <c r="DY2" s="364"/>
      <c r="DZ2" s="364"/>
      <c r="EA2" s="374"/>
      <c r="EB2" s="364"/>
      <c r="EC2" s="364"/>
      <c r="ED2" s="364"/>
      <c r="EE2" s="364"/>
      <c r="EF2" s="374"/>
      <c r="EG2" s="364"/>
      <c r="EH2" s="364"/>
      <c r="EI2" s="364"/>
      <c r="EJ2" s="364"/>
      <c r="EK2" s="374"/>
      <c r="EL2" s="364"/>
      <c r="EM2" s="364"/>
      <c r="EN2" s="364"/>
      <c r="EO2" s="364"/>
      <c r="EP2" s="374"/>
      <c r="EQ2" s="364"/>
      <c r="ER2" s="364"/>
      <c r="ES2" s="364"/>
      <c r="ET2" s="364"/>
      <c r="EU2" s="374"/>
      <c r="EV2" s="364"/>
    </row>
    <row r="3" spans="1:156" ht="23.25">
      <c r="A3" s="472" t="s">
        <v>0</v>
      </c>
      <c r="B3" s="472" t="s">
        <v>1</v>
      </c>
      <c r="C3" s="473" t="s">
        <v>2</v>
      </c>
      <c r="D3" s="474"/>
      <c r="E3" s="474"/>
      <c r="F3" s="474"/>
      <c r="G3" s="475"/>
      <c r="H3" s="473" t="s">
        <v>3</v>
      </c>
      <c r="I3" s="474"/>
      <c r="J3" s="474"/>
      <c r="K3" s="474"/>
      <c r="L3" s="475"/>
      <c r="M3" s="473" t="s">
        <v>4</v>
      </c>
      <c r="N3" s="474"/>
      <c r="O3" s="474"/>
      <c r="P3" s="474"/>
      <c r="Q3" s="475"/>
      <c r="R3" s="473" t="s">
        <v>5</v>
      </c>
      <c r="S3" s="474"/>
      <c r="T3" s="474"/>
      <c r="U3" s="474"/>
      <c r="V3" s="461"/>
      <c r="W3" s="459" t="s">
        <v>6</v>
      </c>
      <c r="X3" s="460"/>
      <c r="Y3" s="460"/>
      <c r="Z3" s="460"/>
      <c r="AA3" s="461"/>
      <c r="AB3" s="459" t="s">
        <v>7</v>
      </c>
      <c r="AC3" s="482"/>
      <c r="AD3" s="482"/>
      <c r="AE3" s="482"/>
      <c r="AF3" s="483"/>
      <c r="AG3" s="459" t="s">
        <v>8</v>
      </c>
      <c r="AH3" s="460"/>
      <c r="AI3" s="460"/>
      <c r="AJ3" s="460"/>
      <c r="AK3" s="461"/>
      <c r="AL3" s="459" t="s">
        <v>9</v>
      </c>
      <c r="AM3" s="460"/>
      <c r="AN3" s="460"/>
      <c r="AO3" s="460"/>
      <c r="AP3" s="461"/>
      <c r="AQ3" s="459" t="s">
        <v>10</v>
      </c>
      <c r="AR3" s="460"/>
      <c r="AS3" s="460"/>
      <c r="AT3" s="460"/>
      <c r="AU3" s="461"/>
      <c r="AV3" s="459" t="s">
        <v>11</v>
      </c>
      <c r="AW3" s="460"/>
      <c r="AX3" s="460"/>
      <c r="AY3" s="460"/>
      <c r="AZ3" s="461"/>
      <c r="BA3" s="459" t="s">
        <v>12</v>
      </c>
      <c r="BB3" s="460"/>
      <c r="BC3" s="460"/>
      <c r="BD3" s="460"/>
      <c r="BE3" s="461"/>
      <c r="BF3" s="459" t="s">
        <v>13</v>
      </c>
      <c r="BG3" s="460"/>
      <c r="BH3" s="460"/>
      <c r="BI3" s="460"/>
      <c r="BJ3" s="461"/>
      <c r="BK3" s="459" t="s">
        <v>14</v>
      </c>
      <c r="BL3" s="460"/>
      <c r="BM3" s="460"/>
      <c r="BN3" s="460"/>
      <c r="BO3" s="461"/>
      <c r="BP3" s="459" t="s">
        <v>15</v>
      </c>
      <c r="BQ3" s="460"/>
      <c r="BR3" s="460"/>
      <c r="BS3" s="460"/>
      <c r="BT3" s="461"/>
      <c r="BU3" s="459" t="s">
        <v>16</v>
      </c>
      <c r="BV3" s="460"/>
      <c r="BW3" s="460"/>
      <c r="BX3" s="460"/>
      <c r="BY3" s="461"/>
      <c r="BZ3" s="459" t="s">
        <v>17</v>
      </c>
      <c r="CA3" s="460"/>
      <c r="CB3" s="460"/>
      <c r="CC3" s="460"/>
      <c r="CD3" s="461"/>
      <c r="CE3" s="459" t="s">
        <v>18</v>
      </c>
      <c r="CF3" s="460"/>
      <c r="CG3" s="460"/>
      <c r="CH3" s="460"/>
      <c r="CI3" s="461"/>
      <c r="CJ3" s="459" t="s">
        <v>19</v>
      </c>
      <c r="CK3" s="460"/>
      <c r="CL3" s="460"/>
      <c r="CM3" s="460"/>
      <c r="CN3" s="461"/>
      <c r="CO3" s="459" t="s">
        <v>20</v>
      </c>
      <c r="CP3" s="460"/>
      <c r="CQ3" s="460"/>
      <c r="CR3" s="460"/>
      <c r="CS3" s="461"/>
      <c r="CT3" s="459" t="s">
        <v>21</v>
      </c>
      <c r="CU3" s="460"/>
      <c r="CV3" s="460"/>
      <c r="CW3" s="460"/>
      <c r="CX3" s="461"/>
      <c r="CY3" s="459" t="s">
        <v>22</v>
      </c>
      <c r="CZ3" s="460"/>
      <c r="DA3" s="460"/>
      <c r="DB3" s="460"/>
      <c r="DC3" s="461"/>
      <c r="DD3" s="459" t="s">
        <v>23</v>
      </c>
      <c r="DE3" s="460"/>
      <c r="DF3" s="460"/>
      <c r="DG3" s="460"/>
      <c r="DH3" s="461"/>
      <c r="DI3" s="459" t="s">
        <v>24</v>
      </c>
      <c r="DJ3" s="460"/>
      <c r="DK3" s="460"/>
      <c r="DL3" s="460"/>
      <c r="DM3" s="461"/>
      <c r="DN3" s="459" t="s">
        <v>25</v>
      </c>
      <c r="DO3" s="460"/>
      <c r="DP3" s="460"/>
      <c r="DQ3" s="460"/>
      <c r="DR3" s="461"/>
      <c r="DS3" s="459" t="s">
        <v>26</v>
      </c>
      <c r="DT3" s="460"/>
      <c r="DU3" s="460"/>
      <c r="DV3" s="460"/>
      <c r="DW3" s="461"/>
      <c r="DX3" s="459" t="s">
        <v>27</v>
      </c>
      <c r="DY3" s="460"/>
      <c r="DZ3" s="460"/>
      <c r="EA3" s="460"/>
      <c r="EB3" s="461"/>
      <c r="EC3" s="459" t="s">
        <v>28</v>
      </c>
      <c r="ED3" s="460"/>
      <c r="EE3" s="460"/>
      <c r="EF3" s="460"/>
      <c r="EG3" s="461"/>
      <c r="EH3" s="459" t="s">
        <v>29</v>
      </c>
      <c r="EI3" s="460"/>
      <c r="EJ3" s="460"/>
      <c r="EK3" s="460"/>
      <c r="EL3" s="461"/>
      <c r="EM3" s="459" t="s">
        <v>30</v>
      </c>
      <c r="EN3" s="460"/>
      <c r="EO3" s="460"/>
      <c r="EP3" s="460"/>
      <c r="EQ3" s="461"/>
      <c r="ER3" s="459" t="s">
        <v>31</v>
      </c>
      <c r="ES3" s="484"/>
      <c r="ET3" s="484"/>
      <c r="EU3" s="484"/>
      <c r="EV3" s="485"/>
      <c r="EW3" s="458" t="s">
        <v>43</v>
      </c>
      <c r="EX3" s="458"/>
      <c r="EY3" s="458"/>
    </row>
    <row r="4" spans="1:156" ht="21">
      <c r="A4" s="469"/>
      <c r="B4" s="469"/>
      <c r="C4" s="73" t="s">
        <v>32</v>
      </c>
      <c r="D4" s="362" t="s">
        <v>33</v>
      </c>
      <c r="E4" s="362" t="s">
        <v>34</v>
      </c>
      <c r="F4" s="367" t="s">
        <v>95</v>
      </c>
      <c r="G4" s="72" t="s">
        <v>36</v>
      </c>
      <c r="H4" s="73" t="s">
        <v>32</v>
      </c>
      <c r="I4" s="362" t="s">
        <v>33</v>
      </c>
      <c r="J4" s="362" t="s">
        <v>34</v>
      </c>
      <c r="K4" s="367" t="s">
        <v>95</v>
      </c>
      <c r="L4" s="72" t="s">
        <v>36</v>
      </c>
      <c r="M4" s="73" t="s">
        <v>32</v>
      </c>
      <c r="N4" s="362" t="s">
        <v>33</v>
      </c>
      <c r="O4" s="362" t="s">
        <v>34</v>
      </c>
      <c r="P4" s="367" t="s">
        <v>95</v>
      </c>
      <c r="Q4" s="72" t="s">
        <v>36</v>
      </c>
      <c r="R4" s="73" t="s">
        <v>32</v>
      </c>
      <c r="S4" s="362" t="s">
        <v>33</v>
      </c>
      <c r="T4" s="362" t="s">
        <v>34</v>
      </c>
      <c r="U4" s="367" t="s">
        <v>95</v>
      </c>
      <c r="V4" s="72" t="s">
        <v>36</v>
      </c>
      <c r="W4" s="73" t="s">
        <v>32</v>
      </c>
      <c r="X4" s="362" t="s">
        <v>33</v>
      </c>
      <c r="Y4" s="362" t="s">
        <v>34</v>
      </c>
      <c r="Z4" s="367" t="s">
        <v>95</v>
      </c>
      <c r="AA4" s="72" t="s">
        <v>36</v>
      </c>
      <c r="AB4" s="73" t="s">
        <v>32</v>
      </c>
      <c r="AC4" s="362" t="s">
        <v>33</v>
      </c>
      <c r="AD4" s="362" t="s">
        <v>34</v>
      </c>
      <c r="AE4" s="367" t="s">
        <v>95</v>
      </c>
      <c r="AF4" s="72" t="s">
        <v>36</v>
      </c>
      <c r="AG4" s="73" t="s">
        <v>32</v>
      </c>
      <c r="AH4" s="362" t="s">
        <v>33</v>
      </c>
      <c r="AI4" s="362" t="s">
        <v>34</v>
      </c>
      <c r="AJ4" s="367" t="s">
        <v>95</v>
      </c>
      <c r="AK4" s="72" t="s">
        <v>36</v>
      </c>
      <c r="AL4" s="73" t="s">
        <v>32</v>
      </c>
      <c r="AM4" s="362" t="s">
        <v>33</v>
      </c>
      <c r="AN4" s="362" t="s">
        <v>34</v>
      </c>
      <c r="AO4" s="367" t="s">
        <v>95</v>
      </c>
      <c r="AP4" s="72" t="s">
        <v>36</v>
      </c>
      <c r="AQ4" s="73" t="s">
        <v>32</v>
      </c>
      <c r="AR4" s="362" t="s">
        <v>33</v>
      </c>
      <c r="AS4" s="362" t="s">
        <v>34</v>
      </c>
      <c r="AT4" s="367" t="s">
        <v>95</v>
      </c>
      <c r="AU4" s="72" t="s">
        <v>36</v>
      </c>
      <c r="AV4" s="73" t="s">
        <v>32</v>
      </c>
      <c r="AW4" s="362" t="s">
        <v>33</v>
      </c>
      <c r="AX4" s="362" t="s">
        <v>34</v>
      </c>
      <c r="AY4" s="367" t="s">
        <v>95</v>
      </c>
      <c r="AZ4" s="72" t="s">
        <v>36</v>
      </c>
      <c r="BA4" s="73" t="s">
        <v>32</v>
      </c>
      <c r="BB4" s="362" t="s">
        <v>33</v>
      </c>
      <c r="BC4" s="362" t="s">
        <v>34</v>
      </c>
      <c r="BD4" s="367" t="s">
        <v>95</v>
      </c>
      <c r="BE4" s="72" t="s">
        <v>36</v>
      </c>
      <c r="BF4" s="73" t="s">
        <v>32</v>
      </c>
      <c r="BG4" s="362" t="s">
        <v>33</v>
      </c>
      <c r="BH4" s="362" t="s">
        <v>34</v>
      </c>
      <c r="BI4" s="367" t="s">
        <v>95</v>
      </c>
      <c r="BJ4" s="72" t="s">
        <v>36</v>
      </c>
      <c r="BK4" s="73" t="s">
        <v>32</v>
      </c>
      <c r="BL4" s="362" t="s">
        <v>33</v>
      </c>
      <c r="BM4" s="362" t="s">
        <v>34</v>
      </c>
      <c r="BN4" s="367" t="s">
        <v>95</v>
      </c>
      <c r="BO4" s="72" t="s">
        <v>36</v>
      </c>
      <c r="BP4" s="73" t="s">
        <v>32</v>
      </c>
      <c r="BQ4" s="362" t="s">
        <v>33</v>
      </c>
      <c r="BR4" s="362" t="s">
        <v>34</v>
      </c>
      <c r="BS4" s="367" t="s">
        <v>95</v>
      </c>
      <c r="BT4" s="72" t="s">
        <v>36</v>
      </c>
      <c r="BU4" s="73" t="s">
        <v>32</v>
      </c>
      <c r="BV4" s="362" t="s">
        <v>33</v>
      </c>
      <c r="BW4" s="362" t="s">
        <v>34</v>
      </c>
      <c r="BX4" s="367" t="s">
        <v>95</v>
      </c>
      <c r="BY4" s="72" t="s">
        <v>36</v>
      </c>
      <c r="BZ4" s="73" t="s">
        <v>32</v>
      </c>
      <c r="CA4" s="362" t="s">
        <v>33</v>
      </c>
      <c r="CB4" s="362" t="s">
        <v>34</v>
      </c>
      <c r="CC4" s="367" t="s">
        <v>95</v>
      </c>
      <c r="CD4" s="72" t="s">
        <v>36</v>
      </c>
      <c r="CE4" s="73" t="s">
        <v>32</v>
      </c>
      <c r="CF4" s="362" t="s">
        <v>33</v>
      </c>
      <c r="CG4" s="362" t="s">
        <v>34</v>
      </c>
      <c r="CH4" s="367" t="s">
        <v>95</v>
      </c>
      <c r="CI4" s="72" t="s">
        <v>36</v>
      </c>
      <c r="CJ4" s="73" t="s">
        <v>32</v>
      </c>
      <c r="CK4" s="362" t="s">
        <v>33</v>
      </c>
      <c r="CL4" s="362" t="s">
        <v>34</v>
      </c>
      <c r="CM4" s="367" t="s">
        <v>95</v>
      </c>
      <c r="CN4" s="72" t="s">
        <v>36</v>
      </c>
      <c r="CO4" s="73" t="s">
        <v>32</v>
      </c>
      <c r="CP4" s="362" t="s">
        <v>33</v>
      </c>
      <c r="CQ4" s="362" t="s">
        <v>34</v>
      </c>
      <c r="CR4" s="367" t="s">
        <v>95</v>
      </c>
      <c r="CS4" s="72" t="s">
        <v>36</v>
      </c>
      <c r="CT4" s="73" t="s">
        <v>32</v>
      </c>
      <c r="CU4" s="362" t="s">
        <v>33</v>
      </c>
      <c r="CV4" s="362" t="s">
        <v>34</v>
      </c>
      <c r="CW4" s="367" t="s">
        <v>95</v>
      </c>
      <c r="CX4" s="72" t="s">
        <v>36</v>
      </c>
      <c r="CY4" s="73" t="s">
        <v>32</v>
      </c>
      <c r="CZ4" s="362" t="s">
        <v>33</v>
      </c>
      <c r="DA4" s="362" t="s">
        <v>34</v>
      </c>
      <c r="DB4" s="367" t="s">
        <v>95</v>
      </c>
      <c r="DC4" s="72" t="s">
        <v>36</v>
      </c>
      <c r="DD4" s="73" t="s">
        <v>32</v>
      </c>
      <c r="DE4" s="362" t="s">
        <v>33</v>
      </c>
      <c r="DF4" s="362" t="s">
        <v>34</v>
      </c>
      <c r="DG4" s="367" t="s">
        <v>95</v>
      </c>
      <c r="DH4" s="72" t="s">
        <v>36</v>
      </c>
      <c r="DI4" s="73" t="s">
        <v>32</v>
      </c>
      <c r="DJ4" s="362" t="s">
        <v>33</v>
      </c>
      <c r="DK4" s="362" t="s">
        <v>34</v>
      </c>
      <c r="DL4" s="367" t="s">
        <v>95</v>
      </c>
      <c r="DM4" s="72" t="s">
        <v>36</v>
      </c>
      <c r="DN4" s="2" t="s">
        <v>32</v>
      </c>
      <c r="DO4" s="3" t="s">
        <v>33</v>
      </c>
      <c r="DP4" s="3" t="s">
        <v>34</v>
      </c>
      <c r="DQ4" s="371" t="s">
        <v>95</v>
      </c>
      <c r="DR4" s="2" t="s">
        <v>36</v>
      </c>
      <c r="DS4" s="2" t="s">
        <v>32</v>
      </c>
      <c r="DT4" s="3" t="s">
        <v>33</v>
      </c>
      <c r="DU4" s="3" t="s">
        <v>34</v>
      </c>
      <c r="DV4" s="371" t="s">
        <v>95</v>
      </c>
      <c r="DW4" s="2" t="s">
        <v>36</v>
      </c>
      <c r="DX4" s="2" t="s">
        <v>32</v>
      </c>
      <c r="DY4" s="3" t="s">
        <v>33</v>
      </c>
      <c r="DZ4" s="3" t="s">
        <v>34</v>
      </c>
      <c r="EA4" s="371" t="s">
        <v>95</v>
      </c>
      <c r="EB4" s="2" t="s">
        <v>36</v>
      </c>
      <c r="EC4" s="73" t="s">
        <v>32</v>
      </c>
      <c r="ED4" s="362" t="s">
        <v>33</v>
      </c>
      <c r="EE4" s="362" t="s">
        <v>34</v>
      </c>
      <c r="EF4" s="367" t="s">
        <v>95</v>
      </c>
      <c r="EG4" s="72" t="s">
        <v>36</v>
      </c>
      <c r="EH4" s="73" t="s">
        <v>32</v>
      </c>
      <c r="EI4" s="362" t="s">
        <v>33</v>
      </c>
      <c r="EJ4" s="362" t="s">
        <v>34</v>
      </c>
      <c r="EK4" s="367" t="s">
        <v>95</v>
      </c>
      <c r="EL4" s="72" t="s">
        <v>36</v>
      </c>
      <c r="EM4" s="73" t="s">
        <v>32</v>
      </c>
      <c r="EN4" s="362" t="s">
        <v>33</v>
      </c>
      <c r="EO4" s="362" t="s">
        <v>34</v>
      </c>
      <c r="EP4" s="367" t="s">
        <v>95</v>
      </c>
      <c r="EQ4" s="72" t="s">
        <v>36</v>
      </c>
      <c r="ER4" s="73" t="s">
        <v>32</v>
      </c>
      <c r="ES4" s="362" t="s">
        <v>33</v>
      </c>
      <c r="ET4" s="362" t="s">
        <v>34</v>
      </c>
      <c r="EU4" s="367" t="s">
        <v>95</v>
      </c>
      <c r="EV4" s="72" t="s">
        <v>36</v>
      </c>
      <c r="EW4" s="223" t="s">
        <v>32</v>
      </c>
      <c r="EX4" s="224" t="s">
        <v>34</v>
      </c>
      <c r="EY4" s="224" t="s">
        <v>95</v>
      </c>
      <c r="EZ4" s="112" t="s">
        <v>689</v>
      </c>
    </row>
    <row r="5" spans="1:156" s="55" customFormat="1" ht="21">
      <c r="A5" s="166" t="s">
        <v>441</v>
      </c>
      <c r="B5" s="140"/>
      <c r="C5" s="375" t="s">
        <v>38</v>
      </c>
      <c r="D5" s="136"/>
      <c r="E5" s="137">
        <f>+E12+E13+E21+E31+E38+E44+E50+E56+E62+E68+E74+E80+E86</f>
        <v>1471.933</v>
      </c>
      <c r="F5" s="370">
        <f>+F12+F13+F21+F31+F38+F44+F50+F56+F62+F68+F74+F80+F86</f>
        <v>2850</v>
      </c>
      <c r="G5" s="138">
        <v>9.9749999999999996</v>
      </c>
      <c r="H5" s="375" t="s">
        <v>38</v>
      </c>
      <c r="I5" s="136"/>
      <c r="J5" s="137">
        <f>+J12+J21+J22+J50+J74+J80</f>
        <v>2484.4499999999998</v>
      </c>
      <c r="K5" s="370">
        <f>+K12+K21+K22+K50+K74+K80</f>
        <v>2900</v>
      </c>
      <c r="L5" s="138">
        <v>9.8000000000000007</v>
      </c>
      <c r="M5" s="375" t="s">
        <v>38</v>
      </c>
      <c r="N5" s="136"/>
      <c r="O5" s="137">
        <f>+O12+O13+O21+O74</f>
        <v>1468.8389999999999</v>
      </c>
      <c r="P5" s="370">
        <f>+P12+P13+P21+P74</f>
        <v>1750</v>
      </c>
      <c r="Q5" s="138">
        <v>5.95</v>
      </c>
      <c r="R5" s="375" t="s">
        <v>38</v>
      </c>
      <c r="S5" s="136"/>
      <c r="T5" s="137">
        <f>+T12+T13+T14+T21+T22+T23+T24+T74</f>
        <v>2368.2730000000001</v>
      </c>
      <c r="U5" s="370">
        <f>+U12+U13+U14+U21+U22+U23+U24+U74</f>
        <v>2500</v>
      </c>
      <c r="V5" s="138">
        <v>9.8000000000000007</v>
      </c>
      <c r="W5" s="375" t="s">
        <v>38</v>
      </c>
      <c r="X5" s="136"/>
      <c r="Y5" s="137">
        <f>+Y12+Y13+Y14+Y21+Y22+Y23+Y24+Y38+Y56+Y74</f>
        <v>2214.4920000000002</v>
      </c>
      <c r="Z5" s="370">
        <f>+Z12+Z13+Z14+Z21+Z22+Z23+Z24+Z38+Z56+Z74</f>
        <v>3000</v>
      </c>
      <c r="AA5" s="138">
        <v>9.1</v>
      </c>
      <c r="AB5" s="375" t="s">
        <v>38</v>
      </c>
      <c r="AC5" s="136"/>
      <c r="AD5" s="137">
        <f>+AD12+AD13+AD38+AD56+AD57+AD80</f>
        <v>1186.6799999999998</v>
      </c>
      <c r="AE5" s="370">
        <f>+AE12+AE13+AE38+AE56+AE57+AE80</f>
        <v>1850</v>
      </c>
      <c r="AF5" s="138">
        <v>5.4249999999999998</v>
      </c>
      <c r="AG5" s="375" t="s">
        <v>38</v>
      </c>
      <c r="AH5" s="136"/>
      <c r="AI5" s="137">
        <f>+AI12+AI13+AI38+AI56+AI57+AI74</f>
        <v>1175.673</v>
      </c>
      <c r="AJ5" s="370">
        <f>+AJ12+AJ13+AJ38+AJ56+AJ57+AJ74</f>
        <v>1600</v>
      </c>
      <c r="AK5" s="138">
        <v>5.95</v>
      </c>
      <c r="AL5" s="375" t="s">
        <v>38</v>
      </c>
      <c r="AM5" s="136"/>
      <c r="AN5" s="137">
        <f>+AN12+AN13+AN21+AN38+AN50</f>
        <v>1299.4560000000001</v>
      </c>
      <c r="AO5" s="370">
        <f>+AO12+AO13+AO21+AO38+AO50</f>
        <v>1550</v>
      </c>
      <c r="AP5" s="138">
        <v>6.65</v>
      </c>
      <c r="AQ5" s="375" t="s">
        <v>38</v>
      </c>
      <c r="AR5" s="136"/>
      <c r="AS5" s="137">
        <f>+AS12+AS21+AS22+AS23+AS24+AS25+AS38+AS74</f>
        <v>1485.905</v>
      </c>
      <c r="AT5" s="370">
        <f t="shared" ref="AT5:AU5" si="0">+AT12+AT21+AT22+AT23+AT24+AT25+AT38+AT74</f>
        <v>1900</v>
      </c>
      <c r="AU5" s="137">
        <f t="shared" si="0"/>
        <v>9.6499999999999986</v>
      </c>
      <c r="AV5" s="375" t="s">
        <v>38</v>
      </c>
      <c r="AW5" s="136"/>
      <c r="AX5" s="137">
        <f>+AX12+AX21+AX22+AX23+AX24+AX38+AX56+AX80</f>
        <v>1860.0259999999998</v>
      </c>
      <c r="AY5" s="370">
        <f>+AY12+AY21+AY22+AY23+AY24+AY38+AY56+AY80</f>
        <v>2600</v>
      </c>
      <c r="AZ5" s="138">
        <v>7.7</v>
      </c>
      <c r="BA5" s="375" t="s">
        <v>38</v>
      </c>
      <c r="BB5" s="136"/>
      <c r="BC5" s="137">
        <f>+BC12+BC21+BC22+BC23+BC38+BC39+BC56+BC74</f>
        <v>3282.5910000000003</v>
      </c>
      <c r="BD5" s="370">
        <f>+BD12+BD21+BD22+BD23+BD38+BD39+BD56+BD74</f>
        <v>3150</v>
      </c>
      <c r="BE5" s="138">
        <v>11.2</v>
      </c>
      <c r="BF5" s="375" t="s">
        <v>38</v>
      </c>
      <c r="BG5" s="136"/>
      <c r="BH5" s="137">
        <f>+BH12+BH21+BH22+BH38+BH56</f>
        <v>1357.6210000000001</v>
      </c>
      <c r="BI5" s="370">
        <f>+BI12+BI21+BI22+BI38+BI56</f>
        <v>1450</v>
      </c>
      <c r="BJ5" s="138">
        <v>6.3</v>
      </c>
      <c r="BK5" s="375" t="s">
        <v>38</v>
      </c>
      <c r="BL5" s="136"/>
      <c r="BM5" s="137">
        <f>+BM12+BM21+BM38+BM50+BM74</f>
        <v>1301.681</v>
      </c>
      <c r="BN5" s="370">
        <f>+BN12+BN21+BN38+BN50+BN74</f>
        <v>1700</v>
      </c>
      <c r="BO5" s="138">
        <v>5.25</v>
      </c>
      <c r="BP5" s="375" t="s">
        <v>38</v>
      </c>
      <c r="BQ5" s="136"/>
      <c r="BR5" s="137">
        <f>+BR12+BR21+BR38+BR56+BR80</f>
        <v>1355.297</v>
      </c>
      <c r="BS5" s="370">
        <f>+BS12+BS21+BS38+BS56+BS80</f>
        <v>1700</v>
      </c>
      <c r="BT5" s="138">
        <v>4.2</v>
      </c>
      <c r="BU5" s="375" t="s">
        <v>38</v>
      </c>
      <c r="BV5" s="136"/>
      <c r="BW5" s="137">
        <f>+BW12+BW21+BW38+BW56+BW74</f>
        <v>1407.33</v>
      </c>
      <c r="BX5" s="370">
        <f>+BX12+BX21+BX38+BX56+BX74</f>
        <v>1700</v>
      </c>
      <c r="BY5" s="138">
        <v>4.9000000000000004</v>
      </c>
      <c r="BZ5" s="375" t="s">
        <v>38</v>
      </c>
      <c r="CA5" s="136"/>
      <c r="CB5" s="137">
        <f>+CB12+CB38</f>
        <v>226.73000000000002</v>
      </c>
      <c r="CC5" s="370">
        <f>+CC12+CC38</f>
        <v>450</v>
      </c>
      <c r="CD5" s="138">
        <v>2.1</v>
      </c>
      <c r="CE5" s="375" t="s">
        <v>38</v>
      </c>
      <c r="CF5" s="136"/>
      <c r="CG5" s="137">
        <f>+CG12+CG38+CG56+CG74</f>
        <v>686.39</v>
      </c>
      <c r="CH5" s="370">
        <f>+CH12+CH38+CH56+CH74</f>
        <v>700</v>
      </c>
      <c r="CI5" s="138">
        <v>2.1</v>
      </c>
      <c r="CJ5" s="375" t="s">
        <v>38</v>
      </c>
      <c r="CK5" s="136"/>
      <c r="CL5" s="137">
        <f>+CL12+CL38+CL50</f>
        <v>700.69</v>
      </c>
      <c r="CM5" s="370">
        <f>+CM12+CM38+CM50</f>
        <v>1150</v>
      </c>
      <c r="CN5" s="138">
        <v>2.625</v>
      </c>
      <c r="CO5" s="375" t="s">
        <v>38</v>
      </c>
      <c r="CP5" s="136"/>
      <c r="CQ5" s="137">
        <f>+CQ12+CQ38+CQ39+CQ74+CQ86</f>
        <v>855</v>
      </c>
      <c r="CR5" s="370">
        <f>+CR12+CR38+CR39+CR74+CR86</f>
        <v>1100</v>
      </c>
      <c r="CS5" s="138">
        <v>2.8</v>
      </c>
      <c r="CT5" s="375" t="s">
        <v>38</v>
      </c>
      <c r="CU5" s="136"/>
      <c r="CV5" s="137">
        <f>+CV38+CV50+CV51+CV56+CV86</f>
        <v>1273.18</v>
      </c>
      <c r="CW5" s="370">
        <f>+CW38+CW50+CW51+CW56+CW86</f>
        <v>1600</v>
      </c>
      <c r="CX5" s="138">
        <v>5.6</v>
      </c>
      <c r="CY5" s="375" t="s">
        <v>38</v>
      </c>
      <c r="CZ5" s="136"/>
      <c r="DA5" s="137">
        <f>+DA31+DA32+DA33+DA38+DA50+DA74+DA86</f>
        <v>1568.19</v>
      </c>
      <c r="DB5" s="370">
        <f>+DB31+DB32+DB33+DB38+DB50+DB74+DB86</f>
        <v>2100</v>
      </c>
      <c r="DC5" s="138">
        <v>6.3</v>
      </c>
      <c r="DD5" s="375" t="s">
        <v>38</v>
      </c>
      <c r="DE5" s="136"/>
      <c r="DF5" s="137">
        <f>+DF31+DF32+DF38+DF86</f>
        <v>608</v>
      </c>
      <c r="DG5" s="370">
        <f>+DG31+DG32+DG38+DG86</f>
        <v>1400</v>
      </c>
      <c r="DH5" s="138">
        <v>4.9000000000000004</v>
      </c>
      <c r="DI5" s="375" t="s">
        <v>38</v>
      </c>
      <c r="DJ5" s="136"/>
      <c r="DK5" s="137">
        <f>+DK31+DK32+DK50+DK62+DK63+DK74+DK86</f>
        <v>2467.9299999999998</v>
      </c>
      <c r="DL5" s="370">
        <f>+DL31+DL32+DL50+DL62+DL63+DL74+DL86</f>
        <v>2500</v>
      </c>
      <c r="DM5" s="138">
        <v>7.7</v>
      </c>
      <c r="DN5" s="375" t="s">
        <v>38</v>
      </c>
      <c r="DO5" s="141"/>
      <c r="DP5" s="376">
        <f>+DP21+DP31+DP32+DP50+DP86</f>
        <v>1790.8000000000002</v>
      </c>
      <c r="DQ5" s="377">
        <f>+DQ21+DQ31+DQ32+DQ50+DQ86</f>
        <v>2100</v>
      </c>
      <c r="DR5" s="138">
        <v>7.35</v>
      </c>
      <c r="DS5" s="375" t="s">
        <v>38</v>
      </c>
      <c r="DT5" s="141"/>
      <c r="DU5" s="376">
        <f>+DU21+DU31+DU32+DU62+DU74+DU86</f>
        <v>2655</v>
      </c>
      <c r="DV5" s="377">
        <f>+DV21+DV31+DV32+DV62+DV74+DV86</f>
        <v>2400</v>
      </c>
      <c r="DW5" s="138">
        <v>7.35</v>
      </c>
      <c r="DX5" s="375" t="s">
        <v>38</v>
      </c>
      <c r="DY5" s="141"/>
      <c r="DZ5" s="376">
        <f>+DZ21+DZ31+DZ32+DZ62+DZ86</f>
        <v>1745</v>
      </c>
      <c r="EA5" s="377">
        <f>+EA21+EA31+EA32+EA62+EA86</f>
        <v>2200</v>
      </c>
      <c r="EB5" s="138">
        <v>7.7</v>
      </c>
      <c r="EC5" s="375" t="s">
        <v>38</v>
      </c>
      <c r="ED5" s="136"/>
      <c r="EE5" s="137">
        <f>+EE21+EE31+EE32+EE56+EE62+EE74+EE86</f>
        <v>3245.39</v>
      </c>
      <c r="EF5" s="370">
        <f>+EF21+EF31+EF32+EF56+EF62+EF74+EF86</f>
        <v>3200</v>
      </c>
      <c r="EG5" s="138">
        <v>9.8000000000000007</v>
      </c>
      <c r="EH5" s="375" t="s">
        <v>38</v>
      </c>
      <c r="EI5" s="136"/>
      <c r="EJ5" s="137">
        <f>+EJ21+EJ31+EJ32+EJ50+EJ56+EJ62+EJ86</f>
        <v>3857.51</v>
      </c>
      <c r="EK5" s="370">
        <f>+EK21+EK31+EK32+EK50+EK56+EK62+EK86</f>
        <v>3700</v>
      </c>
      <c r="EL5" s="138">
        <v>12.95</v>
      </c>
      <c r="EM5" s="375" t="s">
        <v>38</v>
      </c>
      <c r="EN5" s="136"/>
      <c r="EO5" s="137">
        <f>+EO12+EO21+EO31+EO32+EO56+EO62</f>
        <v>3595.3130000000001</v>
      </c>
      <c r="EP5" s="370">
        <f t="shared" ref="EP5:EQ5" si="1">+EP12+EP21+EP31+EP32+EP56+EP62</f>
        <v>3300</v>
      </c>
      <c r="EQ5" s="137">
        <f t="shared" si="1"/>
        <v>13.95</v>
      </c>
      <c r="ER5" s="375" t="s">
        <v>38</v>
      </c>
      <c r="ES5" s="136"/>
      <c r="ET5" s="137">
        <f>+ET12+ET21+ET31+ET56</f>
        <v>1747.92</v>
      </c>
      <c r="EU5" s="370">
        <f>+EU12+EU21+EU31+EU56</f>
        <v>2050</v>
      </c>
      <c r="EV5" s="138">
        <v>7.35</v>
      </c>
      <c r="EW5" s="378" t="s">
        <v>38</v>
      </c>
      <c r="EX5" s="379">
        <f t="shared" ref="EX5:EY7" si="2">+E5+J5+O5+T5+Z5+AD5+AI5+AN5+AS5+AX5+BC5+BH5+BM5+BR5+BW5+CB5+CG5+CL5+CQ5+CV5+DA5+DF5+DK5+DP5+DU5+DZ5+EE5+EJ5+EO5+ET5</f>
        <v>53528.797999999995</v>
      </c>
      <c r="EY5" s="379">
        <f t="shared" si="2"/>
        <v>59159.1</v>
      </c>
      <c r="EZ5" s="425">
        <f t="shared" ref="EZ5:EZ10" si="3">+EY5/EX5</f>
        <v>1.1051826719516475</v>
      </c>
    </row>
    <row r="6" spans="1:156" s="55" customFormat="1" ht="21">
      <c r="A6" s="132"/>
      <c r="B6" s="132"/>
      <c r="C6" s="141" t="s">
        <v>39</v>
      </c>
      <c r="D6" s="141"/>
      <c r="E6" s="137">
        <f>+E14+E39+E51+E87</f>
        <v>853.24</v>
      </c>
      <c r="F6" s="370">
        <f>+F14+F39+F51+F87</f>
        <v>1650</v>
      </c>
      <c r="G6" s="138">
        <v>8.25</v>
      </c>
      <c r="H6" s="141" t="s">
        <v>39</v>
      </c>
      <c r="I6" s="141"/>
      <c r="J6" s="137">
        <f>+J13+J39+J57+J87</f>
        <v>1059.08</v>
      </c>
      <c r="K6" s="370">
        <f>+K13+K39+K57+K87</f>
        <v>1950</v>
      </c>
      <c r="L6" s="138">
        <v>10</v>
      </c>
      <c r="M6" s="141" t="s">
        <v>39</v>
      </c>
      <c r="N6" s="141"/>
      <c r="O6" s="137">
        <f>+O14+O22+O39+O57+O87</f>
        <v>2438.9180000000001</v>
      </c>
      <c r="P6" s="370">
        <f>+P14+P22+P39+P57+P87</f>
        <v>2950</v>
      </c>
      <c r="Q6" s="138">
        <v>17.25</v>
      </c>
      <c r="R6" s="141" t="s">
        <v>39</v>
      </c>
      <c r="S6" s="141"/>
      <c r="T6" s="137">
        <f>+T25+T39+T57+T87</f>
        <v>2089.5700000000002</v>
      </c>
      <c r="U6" s="370">
        <f>+U25+U39+U57+U87</f>
        <v>2235</v>
      </c>
      <c r="V6" s="138">
        <v>11.175000000000001</v>
      </c>
      <c r="W6" s="141" t="s">
        <v>39</v>
      </c>
      <c r="X6" s="141"/>
      <c r="Y6" s="137">
        <f>+Y51+Y57+Y87</f>
        <v>949.26</v>
      </c>
      <c r="Z6" s="370">
        <f>+Z51+Z57+Z87</f>
        <v>1700</v>
      </c>
      <c r="AA6" s="138">
        <v>8.5</v>
      </c>
      <c r="AB6" s="141" t="s">
        <v>39</v>
      </c>
      <c r="AC6" s="141"/>
      <c r="AD6" s="137">
        <f>+AD14+AD22+AD23+AD51+AD87</f>
        <v>2127.3200000000002</v>
      </c>
      <c r="AE6" s="370">
        <f>+AE14+AE22+AE23+AE51+AE87</f>
        <v>3150</v>
      </c>
      <c r="AF6" s="138">
        <v>15.5</v>
      </c>
      <c r="AG6" s="141" t="s">
        <v>39</v>
      </c>
      <c r="AH6" s="141"/>
      <c r="AI6" s="137">
        <f>+AI14+AI22+AI23+AI87</f>
        <v>2129.2399999999998</v>
      </c>
      <c r="AJ6" s="370">
        <f>+AJ14+AJ22+AJ23+AJ87</f>
        <v>2600</v>
      </c>
      <c r="AK6" s="138">
        <v>15.5</v>
      </c>
      <c r="AL6" s="141" t="s">
        <v>39</v>
      </c>
      <c r="AM6" s="141"/>
      <c r="AN6" s="137">
        <f>+AN14+AN22+AN51+AN87</f>
        <v>1479.202</v>
      </c>
      <c r="AO6" s="370">
        <f>+AO14+AO22+AO51+AO87</f>
        <v>1950</v>
      </c>
      <c r="AP6" s="138">
        <v>13</v>
      </c>
      <c r="AQ6" s="141" t="s">
        <v>39</v>
      </c>
      <c r="AR6" s="141"/>
      <c r="AS6" s="137">
        <f>+AS13</f>
        <v>108.54</v>
      </c>
      <c r="AT6" s="370">
        <f t="shared" ref="AT6:AU6" si="4">+AT13</f>
        <v>350</v>
      </c>
      <c r="AU6" s="137">
        <f t="shared" si="4"/>
        <v>3.3250000000000002</v>
      </c>
      <c r="AV6" s="141" t="s">
        <v>39</v>
      </c>
      <c r="AW6" s="141"/>
      <c r="AX6" s="137">
        <f>+AX13+AX57+AX58</f>
        <v>570.33999999999992</v>
      </c>
      <c r="AY6" s="370">
        <f>+AY13+AY57+AY58</f>
        <v>1150</v>
      </c>
      <c r="AZ6" s="138">
        <v>9</v>
      </c>
      <c r="BA6" s="141" t="s">
        <v>39</v>
      </c>
      <c r="BB6" s="141"/>
      <c r="BC6" s="137">
        <f>+BC13+BC51</f>
        <v>609.76</v>
      </c>
      <c r="BD6" s="370">
        <f>+BD13+BD51</f>
        <v>1050</v>
      </c>
      <c r="BE6" s="138">
        <v>10</v>
      </c>
      <c r="BF6" s="141" t="s">
        <v>39</v>
      </c>
      <c r="BG6" s="141"/>
      <c r="BH6" s="137">
        <f>+BH39+BH57</f>
        <v>549.95000000000005</v>
      </c>
      <c r="BI6" s="370">
        <f>+BI39+BI57</f>
        <v>900</v>
      </c>
      <c r="BJ6" s="138">
        <v>4.5</v>
      </c>
      <c r="BK6" s="141" t="s">
        <v>39</v>
      </c>
      <c r="BL6" s="141"/>
      <c r="BM6" s="137">
        <f>+BM39</f>
        <v>110</v>
      </c>
      <c r="BN6" s="370">
        <f>+BN39</f>
        <v>300</v>
      </c>
      <c r="BO6" s="138">
        <v>1.5</v>
      </c>
      <c r="BP6" s="141" t="s">
        <v>39</v>
      </c>
      <c r="BQ6" s="141"/>
      <c r="BR6" s="137">
        <f>+BR13+BR22+BR39+BR51</f>
        <v>1004.843</v>
      </c>
      <c r="BS6" s="370">
        <f>+BS13+BS22+BS39+BS51</f>
        <v>1600</v>
      </c>
      <c r="BT6" s="138">
        <v>10.25</v>
      </c>
      <c r="BU6" s="141" t="s">
        <v>39</v>
      </c>
      <c r="BV6" s="141"/>
      <c r="BW6" s="137">
        <f>+BW13+BW22+BW39+BW57</f>
        <v>545.35799999999995</v>
      </c>
      <c r="BX6" s="370">
        <f>+BX13+BX22+BX39+BX57</f>
        <v>900</v>
      </c>
      <c r="BY6" s="138">
        <v>6.5</v>
      </c>
      <c r="BZ6" s="141" t="s">
        <v>39</v>
      </c>
      <c r="CA6" s="141"/>
      <c r="CB6" s="137">
        <f>+CB13+CB22+CB23+CB24+CB39+CB57</f>
        <v>2452.873</v>
      </c>
      <c r="CC6" s="370">
        <f>+CC13+CC22+CC23+CC24+CC39+CC57</f>
        <v>3100</v>
      </c>
      <c r="CD6" s="138">
        <v>19</v>
      </c>
      <c r="CE6" s="141" t="s">
        <v>39</v>
      </c>
      <c r="CF6" s="141"/>
      <c r="CG6" s="137">
        <f>+CG13+CG22+CG23+CG24+CG25+CG39+CG57</f>
        <v>1940.0549999999998</v>
      </c>
      <c r="CH6" s="370">
        <f>+CH13+CH22+CH23+CH24+CH25+CH39+CH57</f>
        <v>2900</v>
      </c>
      <c r="CI6" s="138">
        <v>14.5</v>
      </c>
      <c r="CJ6" s="141" t="s">
        <v>39</v>
      </c>
      <c r="CK6" s="141"/>
      <c r="CL6" s="137">
        <f>+CL13+CL22+CL23+CL24+CL25+CL26+CL39+CL40+CL57+CL81</f>
        <v>3131.7960000000003</v>
      </c>
      <c r="CM6" s="370">
        <f>+CM13+CM22+CM23+CM24+CM25+CM26+CM39+CM40+CM57+CM81</f>
        <v>3850</v>
      </c>
      <c r="CN6" s="138">
        <v>17.5</v>
      </c>
      <c r="CO6" s="141" t="s">
        <v>39</v>
      </c>
      <c r="CP6" s="141"/>
      <c r="CQ6" s="137">
        <f>+CQ13+CQ22+CQ23+CQ24+CQ25+CQ26+CQ40+CQ57</f>
        <v>1645.9250000000002</v>
      </c>
      <c r="CR6" s="370">
        <f>+CR13+CR22+CR23+CR24+CR25+CR26+CR40+CR57</f>
        <v>2200</v>
      </c>
      <c r="CS6" s="138">
        <v>15</v>
      </c>
      <c r="CT6" s="141" t="s">
        <v>39</v>
      </c>
      <c r="CU6" s="141"/>
      <c r="CV6" s="137">
        <f>+CV13+CV22+CV23+CV24+CV39+CV40</f>
        <v>1683.367</v>
      </c>
      <c r="CW6" s="370">
        <f>+CW13+CW22+CW23+CW24+CW39+CW40</f>
        <v>2050</v>
      </c>
      <c r="CX6" s="138">
        <v>12.75</v>
      </c>
      <c r="CY6" s="141" t="s">
        <v>39</v>
      </c>
      <c r="CZ6" s="141"/>
      <c r="DA6" s="137">
        <f>+DA13+DA22+DA23</f>
        <v>613.93499999999995</v>
      </c>
      <c r="DB6" s="370">
        <f>+DB13+DB22+DB23</f>
        <v>950</v>
      </c>
      <c r="DC6" s="138">
        <v>7.25</v>
      </c>
      <c r="DD6" s="141" t="s">
        <v>39</v>
      </c>
      <c r="DE6" s="141"/>
      <c r="DF6" s="137">
        <f>+DF13+DF22+DF39+DF51+DF81</f>
        <v>1025.4270000000001</v>
      </c>
      <c r="DG6" s="370">
        <f>+DG13+DG22+DG39+DG51+DG81</f>
        <v>1750</v>
      </c>
      <c r="DH6" s="138">
        <v>6.75</v>
      </c>
      <c r="DI6" s="141" t="s">
        <v>39</v>
      </c>
      <c r="DJ6" s="141"/>
      <c r="DK6" s="137">
        <f>+DK13+DK22+DK23+DK39+DK57</f>
        <v>960</v>
      </c>
      <c r="DL6" s="370">
        <f>+DL13+DL22+DL23+DL39+DL57</f>
        <v>1950</v>
      </c>
      <c r="DM6" s="138">
        <v>10.75</v>
      </c>
      <c r="DN6" s="141" t="s">
        <v>39</v>
      </c>
      <c r="DO6" s="141"/>
      <c r="DP6" s="376">
        <f>+DP39</f>
        <v>120</v>
      </c>
      <c r="DQ6" s="377">
        <f>+DQ39</f>
        <v>300</v>
      </c>
      <c r="DR6" s="138">
        <v>1.5</v>
      </c>
      <c r="DS6" s="141" t="s">
        <v>39</v>
      </c>
      <c r="DT6" s="141"/>
      <c r="DU6" s="376">
        <f>+DU13+DU22+DU39+DU40+DU51+DU57</f>
        <v>1084</v>
      </c>
      <c r="DV6" s="377">
        <f>+DV13+DV22+DV39+DV40+DV51+DV57</f>
        <v>1850</v>
      </c>
      <c r="DW6" s="138">
        <v>12.25</v>
      </c>
      <c r="DX6" s="141" t="s">
        <v>39</v>
      </c>
      <c r="DY6" s="141"/>
      <c r="DZ6" s="376">
        <f>+DZ13+DZ39+DZ51+DZ57+DZ81</f>
        <v>1484.68</v>
      </c>
      <c r="EA6" s="377">
        <f>+EA13+EA39+EA51+EA57+EA81</f>
        <v>2750</v>
      </c>
      <c r="EB6" s="138">
        <v>10.75</v>
      </c>
      <c r="EC6" s="141" t="s">
        <v>39</v>
      </c>
      <c r="ED6" s="141"/>
      <c r="EE6" s="137">
        <f>+EE13+EE39+EE51</f>
        <v>576.04999999999995</v>
      </c>
      <c r="EF6" s="370">
        <f>+EF13+EF39+EF51</f>
        <v>1250</v>
      </c>
      <c r="EG6" s="138">
        <v>7</v>
      </c>
      <c r="EH6" s="141" t="s">
        <v>39</v>
      </c>
      <c r="EI6" s="141"/>
      <c r="EJ6" s="137">
        <f>+EJ13+EJ39</f>
        <v>233.57999999999998</v>
      </c>
      <c r="EK6" s="370">
        <f>+EK13+EK39</f>
        <v>650</v>
      </c>
      <c r="EL6" s="138">
        <v>3.75</v>
      </c>
      <c r="EM6" s="141" t="s">
        <v>39</v>
      </c>
      <c r="EN6" s="141"/>
      <c r="EO6" s="137">
        <f>+EO13+EO51+EO75+EO87</f>
        <v>1343.4870000000001</v>
      </c>
      <c r="EP6" s="370">
        <f t="shared" ref="EP6:EQ6" si="5">+EP13+EP51+EP75+EP87</f>
        <v>2400</v>
      </c>
      <c r="EQ6" s="137">
        <f t="shared" si="5"/>
        <v>15.5</v>
      </c>
      <c r="ER6" s="141" t="s">
        <v>39</v>
      </c>
      <c r="ES6" s="141"/>
      <c r="ET6" s="137">
        <f>+ET13+ET22+ET32+ET51+ET57+ET81+ET87</f>
        <v>1820.23</v>
      </c>
      <c r="EU6" s="370">
        <f>+EU13+EU22+EU32+EU51+EU57+EU81+EU87</f>
        <v>3050</v>
      </c>
      <c r="EV6" s="138">
        <v>15.5</v>
      </c>
      <c r="EW6" s="259" t="s">
        <v>39</v>
      </c>
      <c r="EX6" s="379">
        <f t="shared" si="2"/>
        <v>37490.766000000003</v>
      </c>
      <c r="EY6" s="379">
        <f t="shared" si="2"/>
        <v>53743.5</v>
      </c>
      <c r="EZ6" s="425">
        <f t="shared" si="3"/>
        <v>1.4335129882382236</v>
      </c>
    </row>
    <row r="7" spans="1:156" s="55" customFormat="1" ht="21">
      <c r="A7" s="132"/>
      <c r="B7" s="132"/>
      <c r="C7" s="136" t="s">
        <v>96</v>
      </c>
      <c r="D7" s="141"/>
      <c r="E7" s="137">
        <f>+E15+E23+E33+E40+E46+E58+E65+E64</f>
        <v>2198.0299999999997</v>
      </c>
      <c r="F7" s="370">
        <f>+F15+F23+F33+F40+F46+F58+F65+F64</f>
        <v>5455</v>
      </c>
      <c r="G7" s="138">
        <v>44.24</v>
      </c>
      <c r="H7" s="136" t="s">
        <v>96</v>
      </c>
      <c r="I7" s="141"/>
      <c r="J7" s="137">
        <f>+J14+J24+J34+J40+J46+J70</f>
        <v>1541.17</v>
      </c>
      <c r="K7" s="370">
        <f>+K14+K24+K34+K40+K46+K70</f>
        <v>3750</v>
      </c>
      <c r="L7" s="138">
        <v>38.4</v>
      </c>
      <c r="M7" s="136" t="s">
        <v>96</v>
      </c>
      <c r="N7" s="141"/>
      <c r="O7" s="137">
        <f>+O23+O33+O40+O46+O52+O64</f>
        <v>1963.44</v>
      </c>
      <c r="P7" s="370">
        <f>+P23+P33+P40+P46+P52+P64</f>
        <v>4500</v>
      </c>
      <c r="Q7" s="138">
        <v>36</v>
      </c>
      <c r="R7" s="136" t="s">
        <v>96</v>
      </c>
      <c r="S7" s="141"/>
      <c r="T7" s="137">
        <f>+T16+T26+T33+T40+T41+T46+T52+T58</f>
        <v>1480.8999999999999</v>
      </c>
      <c r="U7" s="370">
        <f>+U16+U26+U33+U40+U41+U46+U52+U58</f>
        <v>4065</v>
      </c>
      <c r="V7" s="138">
        <v>36.520000000000003</v>
      </c>
      <c r="W7" s="136" t="s">
        <v>96</v>
      </c>
      <c r="X7" s="141"/>
      <c r="Y7" s="137">
        <f>+Y16+Y26+Y33+Y40+Y46+Y64</f>
        <v>1730.69</v>
      </c>
      <c r="Z7" s="370">
        <f>+Z16+Z26+Z33+Z40+Z46+Z64</f>
        <v>4900</v>
      </c>
      <c r="AA7" s="138">
        <v>42.4</v>
      </c>
      <c r="AB7" s="136" t="s">
        <v>96</v>
      </c>
      <c r="AC7" s="141"/>
      <c r="AD7" s="137">
        <f>+AD15+AD24+AD33+AD40+AD46+AD64</f>
        <v>1576.646</v>
      </c>
      <c r="AE7" s="370">
        <f>+AE15+AE24+AE33+AE40+AE46+AE64</f>
        <v>4750</v>
      </c>
      <c r="AF7" s="138">
        <v>41.2</v>
      </c>
      <c r="AG7" s="136" t="s">
        <v>96</v>
      </c>
      <c r="AH7" s="141"/>
      <c r="AI7" s="137">
        <f>+AI24+AI33+AI40+AI46+AI52+AI64</f>
        <v>1867.5299999999997</v>
      </c>
      <c r="AJ7" s="370">
        <f>+AJ24+AJ33+AJ40+AJ46+AJ52+AJ64</f>
        <v>4850</v>
      </c>
      <c r="AK7" s="138">
        <v>38.799999999999997</v>
      </c>
      <c r="AL7" s="136" t="s">
        <v>96</v>
      </c>
      <c r="AM7" s="141"/>
      <c r="AN7" s="137">
        <f>+AN23+AN33+AN40+AN46+AN58+AN64</f>
        <v>2238.5100000000002</v>
      </c>
      <c r="AO7" s="370">
        <f>+AO23+AO33+AO40+AO46+AO58+AO64</f>
        <v>5450</v>
      </c>
      <c r="AP7" s="138">
        <v>43.6</v>
      </c>
      <c r="AQ7" s="136" t="s">
        <v>96</v>
      </c>
      <c r="AR7" s="141"/>
      <c r="AS7" s="137">
        <f>+AS27+AS33+AS46+AS47+AS52+AS58+AS64+AS65+AS88</f>
        <v>3035.88</v>
      </c>
      <c r="AT7" s="370">
        <f t="shared" ref="AT7:AU7" si="6">+AT27+AT33+AT46+AT47+AT52+AT58+AT64+AT65+AT88</f>
        <v>6950</v>
      </c>
      <c r="AU7" s="137">
        <f t="shared" si="6"/>
        <v>55.6</v>
      </c>
      <c r="AV7" s="136" t="s">
        <v>96</v>
      </c>
      <c r="AW7" s="141"/>
      <c r="AX7" s="137">
        <f>+AX26+AX33+AX46+AX52+AX64+AX88</f>
        <v>2300.66</v>
      </c>
      <c r="AY7" s="370">
        <f>+AY26+AY33+AY46+AY52+AY64+AY88</f>
        <v>5950</v>
      </c>
      <c r="AZ7" s="138">
        <v>47.6</v>
      </c>
      <c r="BA7" s="136" t="s">
        <v>96</v>
      </c>
      <c r="BB7" s="141"/>
      <c r="BC7" s="137">
        <f>+BC25+BC33+BC46+BC64+BC88</f>
        <v>2085</v>
      </c>
      <c r="BD7" s="370">
        <f>+BD25+BD33+BD46+BD64+BD88</f>
        <v>4850</v>
      </c>
      <c r="BE7" s="138">
        <v>38.799999999999997</v>
      </c>
      <c r="BF7" s="136" t="s">
        <v>96</v>
      </c>
      <c r="BG7" s="141"/>
      <c r="BH7" s="137">
        <f>+BH14+BH24+BH33+BH46+BH52+BH64+BH88</f>
        <v>2282.48</v>
      </c>
      <c r="BI7" s="370">
        <f>+BI14+BI24+BI33+BI46+BI52+BI64+BI88</f>
        <v>6050</v>
      </c>
      <c r="BJ7" s="138">
        <v>58</v>
      </c>
      <c r="BK7" s="136" t="s">
        <v>96</v>
      </c>
      <c r="BL7" s="141"/>
      <c r="BM7" s="137">
        <f>+BM14+BM23+BM33+BM46+BM58+BM64+BM88</f>
        <v>3730.8490000000002</v>
      </c>
      <c r="BN7" s="370">
        <f>+BN14+BN23+BN33+BN46+BN58+BN64+BN88</f>
        <v>7300</v>
      </c>
      <c r="BO7" s="138">
        <v>65.599999999999994</v>
      </c>
      <c r="BP7" s="136" t="s">
        <v>96</v>
      </c>
      <c r="BQ7" s="141"/>
      <c r="BR7" s="137">
        <f>+BR14+BR23+BR33+BR46+BR52+BR64+BR88</f>
        <v>2867.6730000000002</v>
      </c>
      <c r="BS7" s="370">
        <f>+BS14+BS23+BS33+BS46+BS52+BS64+BS88</f>
        <v>6350</v>
      </c>
      <c r="BT7" s="138">
        <v>52</v>
      </c>
      <c r="BU7" s="136" t="s">
        <v>96</v>
      </c>
      <c r="BV7" s="141"/>
      <c r="BW7" s="137">
        <f>+BW14+BW23+BW33+BW46+BW47+BW58+BW64+BW65+BW88</f>
        <v>3485.0230000000001</v>
      </c>
      <c r="BX7" s="370">
        <f>+BX14+BX23+BX33+BX46+BX47+BX58+BX64+BX65+BX88</f>
        <v>6800</v>
      </c>
      <c r="BY7" s="138">
        <v>57.6</v>
      </c>
      <c r="BZ7" s="136" t="s">
        <v>96</v>
      </c>
      <c r="CA7" s="141"/>
      <c r="CB7" s="137">
        <f>+CB14+CB25+CB33+CB46+CB52+CB64+CB88</f>
        <v>2766.2020000000002</v>
      </c>
      <c r="CC7" s="370">
        <f>+CC14+CC25+CC33+CC46+CC52+CC64+CC88</f>
        <v>5800</v>
      </c>
      <c r="CD7" s="138">
        <v>43.2</v>
      </c>
      <c r="CE7" s="136" t="s">
        <v>96</v>
      </c>
      <c r="CF7" s="141"/>
      <c r="CG7" s="137">
        <f>+CG14+CG26+CG33+CG46+CG52+CG58+CG64+CG88</f>
        <v>2902.8919999999998</v>
      </c>
      <c r="CH7" s="370">
        <f>+CH14+CH26+CH33+CH46+CH52+CH58+CH64+CH88</f>
        <v>6250</v>
      </c>
      <c r="CI7" s="138">
        <v>51.6</v>
      </c>
      <c r="CJ7" s="136" t="s">
        <v>96</v>
      </c>
      <c r="CK7" s="141"/>
      <c r="CL7" s="137">
        <f>+CL14+CL27+CL33+CL46+CL88</f>
        <v>1673.354</v>
      </c>
      <c r="CM7" s="370">
        <f>+CM14+CM27+CM33+CM46+CM88</f>
        <v>5600</v>
      </c>
      <c r="CN7" s="138">
        <v>45.6</v>
      </c>
      <c r="CO7" s="136" t="s">
        <v>96</v>
      </c>
      <c r="CP7" s="141"/>
      <c r="CQ7" s="137">
        <f>+CQ14+CQ27+CQ33+CQ41+CQ46+CQ58+CQ64</f>
        <v>3464.69</v>
      </c>
      <c r="CR7" s="370">
        <f>+CR14+CR27+CR33+CR41+CR46+CR58+CR64</f>
        <v>5550</v>
      </c>
      <c r="CS7" s="138">
        <v>47.2</v>
      </c>
      <c r="CT7" s="136" t="s">
        <v>96</v>
      </c>
      <c r="CU7" s="141"/>
      <c r="CV7" s="137">
        <f>+CV14+CV25+CV33+CV41+CV46+CV47+CV58</f>
        <v>1809.5179999999998</v>
      </c>
      <c r="CW7" s="370">
        <f>+CW14+CW25+CW33+CW41+CW46+CW47+CW58</f>
        <v>4950</v>
      </c>
      <c r="CX7" s="138">
        <v>44.4</v>
      </c>
      <c r="CY7" s="136" t="s">
        <v>96</v>
      </c>
      <c r="CZ7" s="141"/>
      <c r="DA7" s="137">
        <f>+DA14+DA24+DA40+DA46+DA58+DA64+DA65</f>
        <v>2747.0770000000002</v>
      </c>
      <c r="DB7" s="370">
        <f>+DB14+DB24+DB40+DB46+DB58+DB64+DB65</f>
        <v>6150</v>
      </c>
      <c r="DC7" s="138">
        <v>53.2</v>
      </c>
      <c r="DD7" s="136" t="s">
        <v>96</v>
      </c>
      <c r="DE7" s="141"/>
      <c r="DF7" s="137">
        <f>+DF14+DF23+DF24+DF40+DF46+DF52+DF58</f>
        <v>2286.84</v>
      </c>
      <c r="DG7" s="370">
        <f>+DG14+DG23+DG24+DG40+DG46+DG52+DG58</f>
        <v>6550</v>
      </c>
      <c r="DH7" s="138">
        <v>57.6</v>
      </c>
      <c r="DI7" s="136" t="s">
        <v>96</v>
      </c>
      <c r="DJ7" s="141"/>
      <c r="DK7" s="137">
        <f>+DK14+DK24+DK25+DK40+DK46</f>
        <v>1596.5430000000001</v>
      </c>
      <c r="DL7" s="370">
        <f>+DL14+DL24+DL25+DL40+DL46</f>
        <v>5400</v>
      </c>
      <c r="DM7" s="138">
        <v>44.8</v>
      </c>
      <c r="DN7" s="136" t="s">
        <v>96</v>
      </c>
      <c r="DO7" s="141"/>
      <c r="DP7" s="376">
        <f>+DP14+DP23+DP24+DP41+DP40+DP46+DP47+DP58</f>
        <v>1941.328</v>
      </c>
      <c r="DQ7" s="377">
        <f>+DQ14+DQ23+DQ24+DQ41+DQ40+DQ46+DQ47+DQ58</f>
        <v>5650</v>
      </c>
      <c r="DR7" s="138">
        <v>60</v>
      </c>
      <c r="DS7" s="136" t="s">
        <v>96</v>
      </c>
      <c r="DT7" s="141"/>
      <c r="DU7" s="376">
        <f>+DU14+DU23+DU24+DU25+DU41+DU46</f>
        <v>1448.905</v>
      </c>
      <c r="DV7" s="377">
        <f>+DV14+DV23+DV24+DV25+DV41+DV46</f>
        <v>5300</v>
      </c>
      <c r="DW7" s="138">
        <v>42.4</v>
      </c>
      <c r="DX7" s="136" t="s">
        <v>96</v>
      </c>
      <c r="DY7" s="141"/>
      <c r="DZ7" s="376">
        <f>+DZ14+DZ23+DZ24+DZ40+DZ46</f>
        <v>1536.876</v>
      </c>
      <c r="EA7" s="377">
        <f>+EA14+EA23+EA24+EA40+EA46</f>
        <v>5000</v>
      </c>
      <c r="EB7" s="138">
        <v>44</v>
      </c>
      <c r="EC7" s="136" t="s">
        <v>96</v>
      </c>
      <c r="ED7" s="141"/>
      <c r="EE7" s="137">
        <f>+EE14+EE23+EE24+EE40+EE46+EE47</f>
        <v>1267.671</v>
      </c>
      <c r="EF7" s="370">
        <f>+EF14+EF23+EF24+EF40+EF46+EF47</f>
        <v>4700</v>
      </c>
      <c r="EG7" s="138">
        <v>44.8</v>
      </c>
      <c r="EH7" s="136" t="s">
        <v>96</v>
      </c>
      <c r="EI7" s="141"/>
      <c r="EJ7" s="137">
        <f>+EJ14+EJ23+EJ24+EJ40+EJ46</f>
        <v>1323.367</v>
      </c>
      <c r="EK7" s="370">
        <f>+EK14+EK23+EK24+EK40+EK46</f>
        <v>4250</v>
      </c>
      <c r="EL7" s="138">
        <v>42</v>
      </c>
      <c r="EM7" s="136" t="s">
        <v>96</v>
      </c>
      <c r="EN7" s="141"/>
      <c r="EO7" s="137">
        <f>+EO14+EO23+EO40+EO46</f>
        <v>1101</v>
      </c>
      <c r="EP7" s="370">
        <f t="shared" ref="EP7:EQ7" si="7">+EP14+EP23+EP40+EP46</f>
        <v>3700</v>
      </c>
      <c r="EQ7" s="137">
        <f t="shared" si="7"/>
        <v>29.6</v>
      </c>
      <c r="ER7" s="136" t="s">
        <v>96</v>
      </c>
      <c r="ES7" s="141"/>
      <c r="ET7" s="137">
        <f>+ET14+ET23+ET40+ET46</f>
        <v>1270.7269999999999</v>
      </c>
      <c r="EU7" s="370">
        <f>+EU14+EU23+EU40+EU46</f>
        <v>4550</v>
      </c>
      <c r="EV7" s="138">
        <v>36</v>
      </c>
      <c r="EW7" s="306" t="s">
        <v>96</v>
      </c>
      <c r="EX7" s="379">
        <f t="shared" si="2"/>
        <v>66690.781000000003</v>
      </c>
      <c r="EY7" s="379">
        <f t="shared" si="2"/>
        <v>156512.4</v>
      </c>
      <c r="EZ7" s="425">
        <f t="shared" si="3"/>
        <v>2.3468371138133768</v>
      </c>
    </row>
    <row r="8" spans="1:156" s="55" customFormat="1" ht="21">
      <c r="A8" s="132"/>
      <c r="B8" s="132"/>
      <c r="C8" s="142"/>
      <c r="D8" s="142"/>
      <c r="E8" s="137"/>
      <c r="F8" s="370"/>
      <c r="G8" s="380"/>
      <c r="H8" s="142"/>
      <c r="I8" s="142"/>
      <c r="J8" s="137"/>
      <c r="K8" s="370"/>
      <c r="L8" s="380"/>
      <c r="M8" s="142"/>
      <c r="N8" s="142"/>
      <c r="O8" s="137"/>
      <c r="P8" s="370"/>
      <c r="Q8" s="380"/>
      <c r="R8" s="142"/>
      <c r="S8" s="142"/>
      <c r="T8" s="137"/>
      <c r="U8" s="370"/>
      <c r="V8" s="380"/>
      <c r="W8" s="142"/>
      <c r="X8" s="142"/>
      <c r="Y8" s="137"/>
      <c r="Z8" s="370"/>
      <c r="AA8" s="380"/>
      <c r="AB8" s="142"/>
      <c r="AC8" s="142"/>
      <c r="AD8" s="137"/>
      <c r="AE8" s="370"/>
      <c r="AF8" s="380"/>
      <c r="AG8" s="142"/>
      <c r="AH8" s="142"/>
      <c r="AI8" s="137"/>
      <c r="AJ8" s="370"/>
      <c r="AK8" s="380"/>
      <c r="AL8" s="142"/>
      <c r="AM8" s="142"/>
      <c r="AN8" s="137"/>
      <c r="AO8" s="370"/>
      <c r="AP8" s="380"/>
      <c r="AQ8" s="142"/>
      <c r="AR8" s="142"/>
      <c r="AS8" s="137"/>
      <c r="AT8" s="370"/>
      <c r="AU8" s="380"/>
      <c r="AV8" s="142"/>
      <c r="AW8" s="142"/>
      <c r="AX8" s="137"/>
      <c r="AY8" s="370"/>
      <c r="AZ8" s="380"/>
      <c r="BA8" s="142"/>
      <c r="BB8" s="142"/>
      <c r="BC8" s="137"/>
      <c r="BD8" s="370"/>
      <c r="BE8" s="380"/>
      <c r="BF8" s="142"/>
      <c r="BG8" s="142"/>
      <c r="BH8" s="137"/>
      <c r="BI8" s="370"/>
      <c r="BJ8" s="380"/>
      <c r="BK8" s="142"/>
      <c r="BL8" s="142"/>
      <c r="BM8" s="137"/>
      <c r="BN8" s="370"/>
      <c r="BO8" s="380"/>
      <c r="BP8" s="142"/>
      <c r="BQ8" s="142"/>
      <c r="BR8" s="137"/>
      <c r="BS8" s="370"/>
      <c r="BT8" s="380"/>
      <c r="BU8" s="142"/>
      <c r="BV8" s="142"/>
      <c r="BW8" s="137"/>
      <c r="BX8" s="370"/>
      <c r="BY8" s="380"/>
      <c r="BZ8" s="142"/>
      <c r="CA8" s="142"/>
      <c r="CB8" s="137"/>
      <c r="CC8" s="370"/>
      <c r="CD8" s="380"/>
      <c r="CE8" s="142"/>
      <c r="CF8" s="142"/>
      <c r="CG8" s="137"/>
      <c r="CH8" s="370"/>
      <c r="CI8" s="137"/>
      <c r="CJ8" s="142"/>
      <c r="CK8" s="142"/>
      <c r="CL8" s="137"/>
      <c r="CM8" s="370"/>
      <c r="CN8" s="380"/>
      <c r="CO8" s="142"/>
      <c r="CP8" s="142"/>
      <c r="CQ8" s="137"/>
      <c r="CR8" s="370"/>
      <c r="CS8" s="380"/>
      <c r="CT8" s="142"/>
      <c r="CU8" s="142"/>
      <c r="CV8" s="137"/>
      <c r="CW8" s="370"/>
      <c r="CX8" s="380"/>
      <c r="CY8" s="142"/>
      <c r="CZ8" s="142"/>
      <c r="DA8" s="137"/>
      <c r="DB8" s="370"/>
      <c r="DC8" s="380"/>
      <c r="DD8" s="142"/>
      <c r="DE8" s="142"/>
      <c r="DF8" s="137"/>
      <c r="DG8" s="370"/>
      <c r="DH8" s="380"/>
      <c r="DI8" s="142"/>
      <c r="DJ8" s="142"/>
      <c r="DK8" s="137"/>
      <c r="DL8" s="370"/>
      <c r="DM8" s="380"/>
      <c r="DN8" s="142"/>
      <c r="DO8" s="141"/>
      <c r="DP8" s="376"/>
      <c r="DQ8" s="377"/>
      <c r="DR8" s="381"/>
      <c r="DS8" s="142"/>
      <c r="DT8" s="141"/>
      <c r="DU8" s="376"/>
      <c r="DV8" s="377"/>
      <c r="DW8" s="381"/>
      <c r="DX8" s="142"/>
      <c r="DY8" s="141"/>
      <c r="DZ8" s="376"/>
      <c r="EA8" s="377"/>
      <c r="EB8" s="381"/>
      <c r="EC8" s="142"/>
      <c r="ED8" s="142"/>
      <c r="EE8" s="137"/>
      <c r="EF8" s="370"/>
      <c r="EG8" s="137"/>
      <c r="EH8" s="142"/>
      <c r="EI8" s="142"/>
      <c r="EJ8" s="137"/>
      <c r="EK8" s="370"/>
      <c r="EL8" s="137"/>
      <c r="EM8" s="142"/>
      <c r="EN8" s="142"/>
      <c r="EO8" s="137"/>
      <c r="EP8" s="370"/>
      <c r="EQ8" s="137"/>
      <c r="ER8" s="142"/>
      <c r="ES8" s="142"/>
      <c r="ET8" s="137"/>
      <c r="EU8" s="370"/>
      <c r="EV8" s="380"/>
      <c r="EW8" s="307"/>
      <c r="EX8" s="379"/>
      <c r="EY8" s="379"/>
      <c r="EZ8" s="425"/>
    </row>
    <row r="9" spans="1:156" s="55" customFormat="1" ht="21">
      <c r="A9" s="132"/>
      <c r="B9" s="132"/>
      <c r="C9" s="141"/>
      <c r="D9" s="142"/>
      <c r="E9" s="137"/>
      <c r="F9" s="370"/>
      <c r="G9" s="137"/>
      <c r="H9" s="141"/>
      <c r="I9" s="142"/>
      <c r="J9" s="137"/>
      <c r="K9" s="370"/>
      <c r="L9" s="137"/>
      <c r="M9" s="141"/>
      <c r="N9" s="142"/>
      <c r="O9" s="137"/>
      <c r="P9" s="370"/>
      <c r="Q9" s="137"/>
      <c r="R9" s="141"/>
      <c r="S9" s="142"/>
      <c r="T9" s="137"/>
      <c r="U9" s="370"/>
      <c r="V9" s="380"/>
      <c r="W9" s="141"/>
      <c r="X9" s="142"/>
      <c r="Y9" s="137"/>
      <c r="Z9" s="370"/>
      <c r="AA9" s="380"/>
      <c r="AB9" s="141"/>
      <c r="AC9" s="142"/>
      <c r="AD9" s="137"/>
      <c r="AE9" s="370"/>
      <c r="AF9" s="380"/>
      <c r="AG9" s="141"/>
      <c r="AH9" s="142"/>
      <c r="AI9" s="137"/>
      <c r="AJ9" s="370"/>
      <c r="AK9" s="380"/>
      <c r="AL9" s="141"/>
      <c r="AM9" s="142"/>
      <c r="AN9" s="137"/>
      <c r="AO9" s="370"/>
      <c r="AP9" s="380"/>
      <c r="AQ9" s="141"/>
      <c r="AR9" s="142"/>
      <c r="AS9" s="137"/>
      <c r="AT9" s="370"/>
      <c r="AU9" s="380"/>
      <c r="AV9" s="141"/>
      <c r="AW9" s="142"/>
      <c r="AX9" s="137"/>
      <c r="AY9" s="370"/>
      <c r="AZ9" s="380"/>
      <c r="BA9" s="141"/>
      <c r="BB9" s="142"/>
      <c r="BC9" s="137"/>
      <c r="BD9" s="370"/>
      <c r="BE9" s="380"/>
      <c r="BF9" s="141"/>
      <c r="BG9" s="142"/>
      <c r="BH9" s="137"/>
      <c r="BI9" s="370"/>
      <c r="BJ9" s="380"/>
      <c r="BK9" s="141"/>
      <c r="BL9" s="142"/>
      <c r="BM9" s="137"/>
      <c r="BN9" s="370"/>
      <c r="BO9" s="380"/>
      <c r="BP9" s="141"/>
      <c r="BQ9" s="142"/>
      <c r="BR9" s="137"/>
      <c r="BS9" s="370"/>
      <c r="BT9" s="380"/>
      <c r="BU9" s="141"/>
      <c r="BV9" s="142"/>
      <c r="BW9" s="137"/>
      <c r="BX9" s="370"/>
      <c r="BY9" s="380"/>
      <c r="BZ9" s="141"/>
      <c r="CA9" s="142"/>
      <c r="CB9" s="137"/>
      <c r="CC9" s="370"/>
      <c r="CD9" s="380"/>
      <c r="CE9" s="141"/>
      <c r="CF9" s="142"/>
      <c r="CG9" s="137"/>
      <c r="CH9" s="370"/>
      <c r="CI9" s="382"/>
      <c r="CJ9" s="141"/>
      <c r="CK9" s="142"/>
      <c r="CL9" s="137"/>
      <c r="CM9" s="370"/>
      <c r="CN9" s="380"/>
      <c r="CO9" s="141"/>
      <c r="CP9" s="142"/>
      <c r="CQ9" s="137"/>
      <c r="CR9" s="370"/>
      <c r="CS9" s="380"/>
      <c r="CT9" s="141"/>
      <c r="CU9" s="142"/>
      <c r="CV9" s="137"/>
      <c r="CW9" s="370"/>
      <c r="CX9" s="380"/>
      <c r="CY9" s="141"/>
      <c r="CZ9" s="142"/>
      <c r="DA9" s="137"/>
      <c r="DB9" s="370"/>
      <c r="DC9" s="380"/>
      <c r="DD9" s="141"/>
      <c r="DE9" s="142"/>
      <c r="DF9" s="137"/>
      <c r="DG9" s="370"/>
      <c r="DH9" s="380"/>
      <c r="DI9" s="141"/>
      <c r="DJ9" s="142"/>
      <c r="DK9" s="137"/>
      <c r="DL9" s="370"/>
      <c r="DM9" s="380"/>
      <c r="DN9" s="141"/>
      <c r="DO9" s="215"/>
      <c r="DP9" s="383"/>
      <c r="DQ9" s="384"/>
      <c r="DR9" s="383"/>
      <c r="DS9" s="141"/>
      <c r="DT9" s="215"/>
      <c r="DU9" s="383"/>
      <c r="DV9" s="384"/>
      <c r="DW9" s="385"/>
      <c r="DX9" s="141"/>
      <c r="DY9" s="215"/>
      <c r="DZ9" s="383"/>
      <c r="EA9" s="384"/>
      <c r="EB9" s="385"/>
      <c r="EC9" s="141"/>
      <c r="ED9" s="142"/>
      <c r="EE9" s="137"/>
      <c r="EF9" s="370"/>
      <c r="EG9" s="137"/>
      <c r="EH9" s="141"/>
      <c r="EI9" s="142"/>
      <c r="EJ9" s="137"/>
      <c r="EK9" s="370"/>
      <c r="EL9" s="137"/>
      <c r="EM9" s="141"/>
      <c r="EN9" s="142"/>
      <c r="EO9" s="137"/>
      <c r="EP9" s="370"/>
      <c r="EQ9" s="137"/>
      <c r="ER9" s="141"/>
      <c r="ES9" s="142"/>
      <c r="ET9" s="137"/>
      <c r="EU9" s="370"/>
      <c r="EV9" s="137"/>
      <c r="EW9" s="259"/>
      <c r="EX9" s="379"/>
      <c r="EY9" s="379"/>
      <c r="EZ9" s="425"/>
    </row>
    <row r="10" spans="1:156" s="55" customFormat="1" ht="21.75" thickBot="1">
      <c r="A10" s="302"/>
      <c r="B10" s="303" t="s">
        <v>43</v>
      </c>
      <c r="C10" s="144"/>
      <c r="D10" s="144"/>
      <c r="E10" s="145">
        <f>+E20+E30+E37+E43+E49+E55+E61+E67+E73+E79+E85+E91</f>
        <v>4523.2029999999995</v>
      </c>
      <c r="F10" s="368">
        <f>+F20+F30+F37+F43+F49+F55+F61+F67+F73+F79+F85+F91</f>
        <v>9955</v>
      </c>
      <c r="G10" s="145">
        <f>+G20+G30+G37+G43+G49+G55+G61+G67+G73+G79+G85+G91</f>
        <v>62.465000000000003</v>
      </c>
      <c r="H10" s="145">
        <f t="shared" ref="H10:BQ10" si="8">+H20+H30+H37+H43+H49+H55+H61+H67+H73+H79+H85+H91</f>
        <v>0</v>
      </c>
      <c r="I10" s="145">
        <f t="shared" si="8"/>
        <v>0</v>
      </c>
      <c r="J10" s="145">
        <f>+J20+J30+J37+J43+J49+J55+J61+J67+J73+J79+J85+J91</f>
        <v>5554.0899999999992</v>
      </c>
      <c r="K10" s="368">
        <f>+K20+K30+K37+K43+K49+K55+K61+K67+K73+K79+K85+K91</f>
        <v>10100</v>
      </c>
      <c r="L10" s="145">
        <f t="shared" si="8"/>
        <v>65.875</v>
      </c>
      <c r="M10" s="145">
        <f t="shared" si="8"/>
        <v>0</v>
      </c>
      <c r="N10" s="145">
        <f t="shared" si="8"/>
        <v>0</v>
      </c>
      <c r="O10" s="145">
        <f>+O20+O30+O37+O43+O49+O55+O61+O67+O73+O79+O85+O91</f>
        <v>6356.2999999999993</v>
      </c>
      <c r="P10" s="368">
        <f t="shared" si="8"/>
        <v>9750</v>
      </c>
      <c r="Q10" s="145">
        <f t="shared" si="8"/>
        <v>69</v>
      </c>
      <c r="R10" s="145">
        <f t="shared" si="8"/>
        <v>0</v>
      </c>
      <c r="S10" s="145">
        <f t="shared" si="8"/>
        <v>0</v>
      </c>
      <c r="T10" s="145">
        <f t="shared" si="8"/>
        <v>5510.07</v>
      </c>
      <c r="U10" s="368">
        <f t="shared" si="8"/>
        <v>9700</v>
      </c>
      <c r="V10" s="145">
        <f t="shared" si="8"/>
        <v>65.694999999999993</v>
      </c>
      <c r="W10" s="145">
        <f t="shared" si="8"/>
        <v>0</v>
      </c>
      <c r="X10" s="145">
        <f t="shared" si="8"/>
        <v>0</v>
      </c>
      <c r="Y10" s="145">
        <f t="shared" si="8"/>
        <v>4979.9799999999996</v>
      </c>
      <c r="Z10" s="368">
        <f t="shared" si="8"/>
        <v>9750</v>
      </c>
      <c r="AA10" s="145">
        <f t="shared" si="8"/>
        <v>67.125</v>
      </c>
      <c r="AB10" s="145">
        <f t="shared" si="8"/>
        <v>0</v>
      </c>
      <c r="AC10" s="145">
        <f t="shared" si="8"/>
        <v>0</v>
      </c>
      <c r="AD10" s="145">
        <f t="shared" si="8"/>
        <v>5083.88</v>
      </c>
      <c r="AE10" s="368">
        <f t="shared" si="8"/>
        <v>10400</v>
      </c>
      <c r="AF10" s="145">
        <f t="shared" si="8"/>
        <v>73.224999999999994</v>
      </c>
      <c r="AG10" s="145">
        <f t="shared" si="8"/>
        <v>0</v>
      </c>
      <c r="AH10" s="145">
        <f t="shared" si="8"/>
        <v>0</v>
      </c>
      <c r="AI10" s="145">
        <f t="shared" si="8"/>
        <v>5722.12</v>
      </c>
      <c r="AJ10" s="368">
        <f t="shared" si="8"/>
        <v>10550</v>
      </c>
      <c r="AK10" s="145">
        <f t="shared" si="8"/>
        <v>76.899999999999991</v>
      </c>
      <c r="AL10" s="145">
        <f t="shared" si="8"/>
        <v>0</v>
      </c>
      <c r="AM10" s="145">
        <f t="shared" si="8"/>
        <v>0</v>
      </c>
      <c r="AN10" s="145">
        <f t="shared" si="8"/>
        <v>5952.52</v>
      </c>
      <c r="AO10" s="368">
        <f t="shared" si="8"/>
        <v>10650</v>
      </c>
      <c r="AP10" s="145">
        <f t="shared" si="8"/>
        <v>80.100000000000009</v>
      </c>
      <c r="AQ10" s="145">
        <f t="shared" si="8"/>
        <v>0</v>
      </c>
      <c r="AR10" s="145">
        <f t="shared" si="8"/>
        <v>0</v>
      </c>
      <c r="AS10" s="145">
        <f t="shared" si="8"/>
        <v>5651.99</v>
      </c>
      <c r="AT10" s="368">
        <f t="shared" si="8"/>
        <v>10950</v>
      </c>
      <c r="AU10" s="145">
        <f t="shared" si="8"/>
        <v>85.2</v>
      </c>
      <c r="AV10" s="145">
        <f t="shared" si="8"/>
        <v>0</v>
      </c>
      <c r="AW10" s="145">
        <f t="shared" si="8"/>
        <v>0</v>
      </c>
      <c r="AX10" s="145">
        <f>+AX20+AX30+AX37+AX43+AX49+AX55+AX61+AX67+AX73+AX79+AX85+AX91</f>
        <v>5094.25</v>
      </c>
      <c r="AY10" s="368">
        <f t="shared" si="8"/>
        <v>10800</v>
      </c>
      <c r="AZ10" s="145">
        <f t="shared" si="8"/>
        <v>78.974999999999994</v>
      </c>
      <c r="BA10" s="145">
        <f t="shared" si="8"/>
        <v>0</v>
      </c>
      <c r="BB10" s="145">
        <f t="shared" si="8"/>
        <v>0</v>
      </c>
      <c r="BC10" s="145">
        <f t="shared" si="8"/>
        <v>6393.4</v>
      </c>
      <c r="BD10" s="368">
        <f t="shared" si="8"/>
        <v>10250</v>
      </c>
      <c r="BE10" s="145">
        <f t="shared" si="8"/>
        <v>68.949999999999989</v>
      </c>
      <c r="BF10" s="145">
        <f t="shared" si="8"/>
        <v>0</v>
      </c>
      <c r="BG10" s="145">
        <f t="shared" si="8"/>
        <v>0</v>
      </c>
      <c r="BH10" s="145">
        <f t="shared" si="8"/>
        <v>4638.1239999999998</v>
      </c>
      <c r="BI10" s="368">
        <f>+BI20+BI30+BI37+BI43+BI49+BI55+BI61+BI67+BI73+BI79+BI85+BI91</f>
        <v>9800</v>
      </c>
      <c r="BJ10" s="145">
        <f t="shared" si="8"/>
        <v>72.625</v>
      </c>
      <c r="BK10" s="145">
        <f t="shared" si="8"/>
        <v>0</v>
      </c>
      <c r="BL10" s="145">
        <f t="shared" si="8"/>
        <v>0</v>
      </c>
      <c r="BM10" s="145">
        <f t="shared" si="8"/>
        <v>5499.7019999999993</v>
      </c>
      <c r="BN10" s="368">
        <f t="shared" si="8"/>
        <v>10000</v>
      </c>
      <c r="BO10" s="145">
        <f t="shared" si="8"/>
        <v>75.199999999999989</v>
      </c>
      <c r="BP10" s="145">
        <f t="shared" si="8"/>
        <v>0</v>
      </c>
      <c r="BQ10" s="145">
        <f t="shared" si="8"/>
        <v>0</v>
      </c>
      <c r="BR10" s="145">
        <f t="shared" ref="BR10:EC10" si="9">+BR20+BR30+BR37+BR43+BR49+BR55+BR61+BR67+BR73+BR79+BR85+BR91</f>
        <v>5227.8099999999995</v>
      </c>
      <c r="BS10" s="368">
        <f t="shared" si="9"/>
        <v>9650</v>
      </c>
      <c r="BT10" s="145">
        <f t="shared" si="9"/>
        <v>70</v>
      </c>
      <c r="BU10" s="145">
        <f t="shared" si="9"/>
        <v>0</v>
      </c>
      <c r="BV10" s="145">
        <f t="shared" si="9"/>
        <v>0</v>
      </c>
      <c r="BW10" s="145">
        <f t="shared" si="9"/>
        <v>5512.3099999999995</v>
      </c>
      <c r="BX10" s="368">
        <f t="shared" si="9"/>
        <v>9900</v>
      </c>
      <c r="BY10" s="145">
        <f t="shared" si="9"/>
        <v>70.349999999999994</v>
      </c>
      <c r="BZ10" s="145">
        <f t="shared" si="9"/>
        <v>0</v>
      </c>
      <c r="CA10" s="145">
        <f t="shared" si="9"/>
        <v>0</v>
      </c>
      <c r="CB10" s="145">
        <f t="shared" si="9"/>
        <v>5647.58</v>
      </c>
      <c r="CC10" s="368">
        <f t="shared" si="9"/>
        <v>9750</v>
      </c>
      <c r="CD10" s="145">
        <f t="shared" si="9"/>
        <v>71.849999999999994</v>
      </c>
      <c r="CE10" s="145">
        <f t="shared" si="9"/>
        <v>0</v>
      </c>
      <c r="CF10" s="145">
        <f t="shared" si="9"/>
        <v>0</v>
      </c>
      <c r="CG10" s="145">
        <f t="shared" si="9"/>
        <v>5529.34</v>
      </c>
      <c r="CH10" s="368">
        <f t="shared" si="9"/>
        <v>9850</v>
      </c>
      <c r="CI10" s="145">
        <f t="shared" si="9"/>
        <v>71.449999999999989</v>
      </c>
      <c r="CJ10" s="145">
        <f t="shared" si="9"/>
        <v>0</v>
      </c>
      <c r="CK10" s="145">
        <f t="shared" si="9"/>
        <v>0</v>
      </c>
      <c r="CL10" s="145">
        <f t="shared" si="9"/>
        <v>5505.84</v>
      </c>
      <c r="CM10" s="368">
        <f t="shared" si="9"/>
        <v>10600</v>
      </c>
      <c r="CN10" s="145">
        <f t="shared" si="9"/>
        <v>75.875</v>
      </c>
      <c r="CO10" s="145">
        <f t="shared" si="9"/>
        <v>0</v>
      </c>
      <c r="CP10" s="145">
        <f t="shared" si="9"/>
        <v>0</v>
      </c>
      <c r="CQ10" s="145">
        <f t="shared" si="9"/>
        <v>6216.5439999999999</v>
      </c>
      <c r="CR10" s="368">
        <f t="shared" si="9"/>
        <v>9950</v>
      </c>
      <c r="CS10" s="145">
        <f t="shared" si="9"/>
        <v>64.224999999999994</v>
      </c>
      <c r="CT10" s="145">
        <f t="shared" si="9"/>
        <v>0</v>
      </c>
      <c r="CU10" s="145">
        <f t="shared" si="9"/>
        <v>0</v>
      </c>
      <c r="CV10" s="145">
        <f t="shared" si="9"/>
        <v>5440.84</v>
      </c>
      <c r="CW10" s="368">
        <f t="shared" si="9"/>
        <v>10150</v>
      </c>
      <c r="CX10" s="145">
        <f t="shared" si="9"/>
        <v>72.424999999999997</v>
      </c>
      <c r="CY10" s="145">
        <f t="shared" si="9"/>
        <v>0</v>
      </c>
      <c r="CZ10" s="145">
        <f t="shared" si="9"/>
        <v>0</v>
      </c>
      <c r="DA10" s="145">
        <f t="shared" si="9"/>
        <v>5236.3999999999996</v>
      </c>
      <c r="DB10" s="368">
        <f t="shared" si="9"/>
        <v>10250</v>
      </c>
      <c r="DC10" s="145">
        <f t="shared" si="9"/>
        <v>73.674999999999997</v>
      </c>
      <c r="DD10" s="145">
        <f t="shared" si="9"/>
        <v>0</v>
      </c>
      <c r="DE10" s="145">
        <f t="shared" si="9"/>
        <v>0</v>
      </c>
      <c r="DF10" s="145">
        <f t="shared" si="9"/>
        <v>4097.05</v>
      </c>
      <c r="DG10" s="368">
        <f t="shared" si="9"/>
        <v>10550</v>
      </c>
      <c r="DH10" s="145">
        <f t="shared" si="9"/>
        <v>78.099999999999994</v>
      </c>
      <c r="DI10" s="145">
        <f t="shared" si="9"/>
        <v>0</v>
      </c>
      <c r="DJ10" s="145">
        <f t="shared" si="9"/>
        <v>0</v>
      </c>
      <c r="DK10" s="145">
        <f t="shared" si="9"/>
        <v>5194.43</v>
      </c>
      <c r="DL10" s="368">
        <f t="shared" si="9"/>
        <v>10650</v>
      </c>
      <c r="DM10" s="145">
        <f t="shared" si="9"/>
        <v>73.05</v>
      </c>
      <c r="DN10" s="145">
        <f t="shared" si="9"/>
        <v>0</v>
      </c>
      <c r="DO10" s="145">
        <f t="shared" si="9"/>
        <v>0</v>
      </c>
      <c r="DP10" s="145">
        <f t="shared" si="9"/>
        <v>4538.26</v>
      </c>
      <c r="DQ10" s="368">
        <f t="shared" si="9"/>
        <v>10600</v>
      </c>
      <c r="DR10" s="145">
        <f t="shared" si="9"/>
        <v>78.5</v>
      </c>
      <c r="DS10" s="145">
        <f t="shared" si="9"/>
        <v>0</v>
      </c>
      <c r="DT10" s="145">
        <f t="shared" si="9"/>
        <v>0</v>
      </c>
      <c r="DU10" s="145">
        <f t="shared" si="9"/>
        <v>5345.62</v>
      </c>
      <c r="DV10" s="368">
        <f t="shared" si="9"/>
        <v>10300</v>
      </c>
      <c r="DW10" s="145">
        <f t="shared" si="9"/>
        <v>69.124999999999986</v>
      </c>
      <c r="DX10" s="145">
        <f t="shared" si="9"/>
        <v>0</v>
      </c>
      <c r="DY10" s="145">
        <f t="shared" si="9"/>
        <v>0</v>
      </c>
      <c r="DZ10" s="145">
        <f t="shared" si="9"/>
        <v>4875.1000000000004</v>
      </c>
      <c r="EA10" s="368">
        <f t="shared" si="9"/>
        <v>10500</v>
      </c>
      <c r="EB10" s="145">
        <f t="shared" si="9"/>
        <v>70.875</v>
      </c>
      <c r="EC10" s="145">
        <f t="shared" si="9"/>
        <v>0</v>
      </c>
      <c r="ED10" s="145">
        <f t="shared" ref="ED10:EV10" si="10">+ED20+ED30+ED37+ED43+ED49+ED55+ED61+ED67+ED73+ED79+ED85+ED91</f>
        <v>0</v>
      </c>
      <c r="EE10" s="145">
        <f t="shared" si="10"/>
        <v>5323.26</v>
      </c>
      <c r="EF10" s="368">
        <f t="shared" si="10"/>
        <v>10300</v>
      </c>
      <c r="EG10" s="145">
        <f t="shared" si="10"/>
        <v>66.600000000000009</v>
      </c>
      <c r="EH10" s="145">
        <f t="shared" si="10"/>
        <v>0</v>
      </c>
      <c r="EI10" s="145">
        <f t="shared" si="10"/>
        <v>0</v>
      </c>
      <c r="EJ10" s="145">
        <f t="shared" si="10"/>
        <v>5885.19</v>
      </c>
      <c r="EK10" s="368">
        <f>+EK20+EK30+EK37+EK43+EK49+EK55+EK61+EK67+EK73+EK79+EK85+EK91</f>
        <v>10350</v>
      </c>
      <c r="EL10" s="145">
        <f t="shared" si="10"/>
        <v>68.924999999999997</v>
      </c>
      <c r="EM10" s="145">
        <f t="shared" si="10"/>
        <v>0</v>
      </c>
      <c r="EN10" s="145">
        <f t="shared" si="10"/>
        <v>0</v>
      </c>
      <c r="EO10" s="145">
        <f t="shared" si="10"/>
        <v>6039.8</v>
      </c>
      <c r="EP10" s="368">
        <f t="shared" si="10"/>
        <v>9400</v>
      </c>
      <c r="EQ10" s="145">
        <f t="shared" si="10"/>
        <v>59.050000000000004</v>
      </c>
      <c r="ER10" s="145">
        <f t="shared" si="10"/>
        <v>0</v>
      </c>
      <c r="ES10" s="145">
        <f t="shared" si="10"/>
        <v>0</v>
      </c>
      <c r="ET10" s="145">
        <f t="shared" si="10"/>
        <v>4838.8819999999996</v>
      </c>
      <c r="EU10" s="368">
        <f t="shared" si="10"/>
        <v>9650</v>
      </c>
      <c r="EV10" s="145">
        <f t="shared" si="10"/>
        <v>60.349999999999994</v>
      </c>
      <c r="EW10" s="229">
        <f>+EW18+EW29+EW36+EW42+EW48+EW54+EW60+EW66+EW72+EW78+EW84+EW90</f>
        <v>0</v>
      </c>
      <c r="EX10" s="229">
        <f>SUM(EX5:EX9)</f>
        <v>157710.345</v>
      </c>
      <c r="EY10" s="229">
        <f>SUM(EY5:EY9)</f>
        <v>269415</v>
      </c>
      <c r="EZ10" s="425">
        <f t="shared" si="3"/>
        <v>1.7082899666474003</v>
      </c>
    </row>
    <row r="11" spans="1:156" ht="21.75" thickTop="1">
      <c r="A11" s="257" t="s">
        <v>97</v>
      </c>
      <c r="B11" s="304"/>
      <c r="C11" s="5"/>
      <c r="D11" s="5"/>
      <c r="E11" s="74"/>
      <c r="F11" s="169"/>
      <c r="G11" s="5"/>
      <c r="H11" s="5"/>
      <c r="I11" s="5"/>
      <c r="J11" s="5"/>
      <c r="K11" s="169"/>
      <c r="L11" s="5"/>
      <c r="M11" s="5"/>
      <c r="N11" s="5"/>
      <c r="O11" s="5"/>
      <c r="P11" s="236"/>
      <c r="Q11" s="5"/>
      <c r="R11" s="5"/>
      <c r="S11" s="5"/>
      <c r="T11" s="5"/>
      <c r="U11" s="236"/>
      <c r="V11" s="5"/>
      <c r="W11" s="5"/>
      <c r="X11" s="5"/>
      <c r="Y11" s="5"/>
      <c r="Z11" s="236"/>
      <c r="AA11" s="5"/>
      <c r="AB11" s="5"/>
      <c r="AC11" s="5"/>
      <c r="AD11" s="5"/>
      <c r="AE11" s="236"/>
      <c r="AF11" s="5"/>
      <c r="AG11" s="5"/>
      <c r="AH11" s="5"/>
      <c r="AI11" s="5"/>
      <c r="AJ11" s="236"/>
      <c r="AK11" s="5"/>
      <c r="AL11" s="5"/>
      <c r="AM11" s="5"/>
      <c r="AN11" s="5"/>
      <c r="AO11" s="236"/>
      <c r="AP11" s="5"/>
      <c r="AQ11" s="5"/>
      <c r="AR11" s="5"/>
      <c r="AS11" s="5"/>
      <c r="AT11" s="236"/>
      <c r="AU11" s="5"/>
      <c r="AV11" s="5"/>
      <c r="AW11" s="5"/>
      <c r="AX11" s="5"/>
      <c r="AY11" s="236"/>
      <c r="AZ11" s="5"/>
      <c r="BA11" s="5"/>
      <c r="BB11" s="5"/>
      <c r="BC11" s="5"/>
      <c r="BD11" s="236"/>
      <c r="BE11" s="5"/>
      <c r="BF11" s="5"/>
      <c r="BG11" s="5"/>
      <c r="BH11" s="5"/>
      <c r="BI11" s="236"/>
      <c r="BJ11" s="5"/>
      <c r="BK11" s="5"/>
      <c r="BL11" s="5"/>
      <c r="BM11" s="5"/>
      <c r="BN11" s="236"/>
      <c r="BO11" s="5"/>
      <c r="BP11" s="5"/>
      <c r="BQ11" s="5"/>
      <c r="BR11" s="5"/>
      <c r="BS11" s="236"/>
      <c r="BT11" s="5"/>
      <c r="BU11" s="5"/>
      <c r="BV11" s="5"/>
      <c r="BW11" s="5"/>
      <c r="BX11" s="236"/>
      <c r="BY11" s="5"/>
      <c r="BZ11" s="5"/>
      <c r="CA11" s="5"/>
      <c r="CB11" s="5"/>
      <c r="CC11" s="236"/>
      <c r="CD11" s="5"/>
      <c r="CE11" s="5"/>
      <c r="CF11" s="5"/>
      <c r="CG11" s="5"/>
      <c r="CH11" s="236"/>
      <c r="CI11" s="5"/>
      <c r="CJ11" s="5"/>
      <c r="CK11" s="5"/>
      <c r="CL11" s="5"/>
      <c r="CM11" s="236"/>
      <c r="CN11" s="5"/>
      <c r="CO11" s="5"/>
      <c r="CP11" s="5"/>
      <c r="CQ11" s="5"/>
      <c r="CR11" s="236"/>
      <c r="CS11" s="5"/>
      <c r="CT11" s="5"/>
      <c r="CU11" s="5"/>
      <c r="CV11" s="5"/>
      <c r="CW11" s="236"/>
      <c r="CX11" s="5"/>
      <c r="CY11" s="5"/>
      <c r="CZ11" s="5"/>
      <c r="DA11" s="5"/>
      <c r="DB11" s="236"/>
      <c r="DC11" s="5"/>
      <c r="DD11" s="5"/>
      <c r="DE11" s="5"/>
      <c r="DF11" s="5"/>
      <c r="DG11" s="236"/>
      <c r="DH11" s="5"/>
      <c r="DI11" s="5"/>
      <c r="DJ11" s="5"/>
      <c r="DK11" s="5"/>
      <c r="DL11" s="236"/>
      <c r="DM11" s="5"/>
      <c r="DN11" s="12"/>
      <c r="DO11" s="12"/>
      <c r="DP11" s="12"/>
      <c r="DQ11" s="169"/>
      <c r="DR11" s="12"/>
      <c r="DS11" s="12"/>
      <c r="DT11" s="12"/>
      <c r="DU11" s="12"/>
      <c r="DV11" s="169"/>
      <c r="DW11" s="12"/>
      <c r="DX11" s="12"/>
      <c r="DY11" s="12"/>
      <c r="DZ11" s="12"/>
      <c r="EA11" s="169"/>
      <c r="EB11" s="12"/>
      <c r="EC11" s="5"/>
      <c r="ED11" s="5"/>
      <c r="EE11" s="5"/>
      <c r="EF11" s="236"/>
      <c r="EG11" s="5"/>
      <c r="EH11" s="5"/>
      <c r="EI11" s="5"/>
      <c r="EJ11" s="5"/>
      <c r="EK11" s="236"/>
      <c r="EL11" s="5"/>
      <c r="EM11" s="5"/>
      <c r="EN11" s="5"/>
      <c r="EO11" s="5"/>
      <c r="EP11" s="236"/>
      <c r="EQ11" s="5"/>
      <c r="ER11" s="5"/>
      <c r="ES11" s="5"/>
      <c r="ET11" s="5"/>
      <c r="EU11" s="236"/>
      <c r="EV11" s="5"/>
      <c r="EZ11" s="425"/>
    </row>
    <row r="12" spans="1:156" ht="21">
      <c r="A12" s="259">
        <v>1</v>
      </c>
      <c r="B12" s="226" t="s">
        <v>98</v>
      </c>
      <c r="C12" s="77" t="s">
        <v>38</v>
      </c>
      <c r="D12" s="6" t="s">
        <v>99</v>
      </c>
      <c r="E12" s="46">
        <v>188.65299999999999</v>
      </c>
      <c r="F12" s="236">
        <v>700</v>
      </c>
      <c r="G12" s="7">
        <v>2.4500000000000002</v>
      </c>
      <c r="H12" s="77" t="s">
        <v>38</v>
      </c>
      <c r="I12" s="6"/>
      <c r="J12" s="74"/>
      <c r="K12" s="236"/>
      <c r="L12" s="7"/>
      <c r="M12" s="85" t="s">
        <v>38</v>
      </c>
      <c r="N12" s="6" t="s">
        <v>113</v>
      </c>
      <c r="O12" s="74">
        <v>104.646</v>
      </c>
      <c r="P12" s="236">
        <v>200</v>
      </c>
      <c r="Q12" s="7">
        <v>1.9</v>
      </c>
      <c r="R12" s="85" t="s">
        <v>38</v>
      </c>
      <c r="S12" s="6" t="s">
        <v>644</v>
      </c>
      <c r="T12" s="74">
        <v>214.31299999999999</v>
      </c>
      <c r="U12" s="236">
        <v>200</v>
      </c>
      <c r="V12" s="7">
        <v>1.9</v>
      </c>
      <c r="W12" s="85" t="s">
        <v>38</v>
      </c>
      <c r="X12" s="6" t="s">
        <v>110</v>
      </c>
      <c r="Y12" s="74">
        <v>259.58</v>
      </c>
      <c r="Z12" s="236">
        <v>550</v>
      </c>
      <c r="AA12" s="7">
        <v>5.2249999999999996</v>
      </c>
      <c r="AB12" s="85" t="s">
        <v>38</v>
      </c>
      <c r="AC12" s="6" t="s">
        <v>104</v>
      </c>
      <c r="AD12" s="74">
        <v>63.05</v>
      </c>
      <c r="AE12" s="236">
        <v>150</v>
      </c>
      <c r="AF12" s="7">
        <v>1.425</v>
      </c>
      <c r="AG12" s="85" t="s">
        <v>38</v>
      </c>
      <c r="AH12" s="6" t="s">
        <v>107</v>
      </c>
      <c r="AI12" s="74">
        <v>81.5</v>
      </c>
      <c r="AJ12" s="236">
        <v>200</v>
      </c>
      <c r="AK12" s="7">
        <v>1.9</v>
      </c>
      <c r="AL12" s="85" t="s">
        <v>38</v>
      </c>
      <c r="AM12" s="6" t="s">
        <v>645</v>
      </c>
      <c r="AN12" s="74">
        <v>250.54300000000001</v>
      </c>
      <c r="AO12" s="236">
        <v>350</v>
      </c>
      <c r="AP12" s="7">
        <v>3.3250000000000002</v>
      </c>
      <c r="AQ12" s="85" t="s">
        <v>38</v>
      </c>
      <c r="AR12" s="6" t="s">
        <v>141</v>
      </c>
      <c r="AS12" s="74">
        <v>305.90499999999997</v>
      </c>
      <c r="AT12" s="236">
        <v>500</v>
      </c>
      <c r="AU12" s="7">
        <v>4.75</v>
      </c>
      <c r="AV12" s="85" t="s">
        <v>38</v>
      </c>
      <c r="AW12" s="6" t="s">
        <v>646</v>
      </c>
      <c r="AX12" s="74">
        <v>325.87599999999998</v>
      </c>
      <c r="AY12" s="236">
        <v>600</v>
      </c>
      <c r="AZ12" s="7">
        <v>5.7</v>
      </c>
      <c r="BA12" s="85" t="s">
        <v>38</v>
      </c>
      <c r="BB12" s="6" t="s">
        <v>304</v>
      </c>
      <c r="BC12" s="74">
        <v>50.670999999999999</v>
      </c>
      <c r="BD12" s="236">
        <v>150</v>
      </c>
      <c r="BE12" s="7">
        <v>1.425</v>
      </c>
      <c r="BF12" s="85" t="s">
        <v>38</v>
      </c>
      <c r="BG12" s="6" t="s">
        <v>647</v>
      </c>
      <c r="BH12" s="74">
        <v>193.36699999999999</v>
      </c>
      <c r="BI12" s="236">
        <v>150</v>
      </c>
      <c r="BJ12" s="7">
        <v>1.425</v>
      </c>
      <c r="BK12" s="85" t="s">
        <v>38</v>
      </c>
      <c r="BL12" s="6" t="s">
        <v>55</v>
      </c>
      <c r="BM12" s="74">
        <v>113.771</v>
      </c>
      <c r="BN12" s="236">
        <v>300</v>
      </c>
      <c r="BO12" s="7">
        <v>2.85</v>
      </c>
      <c r="BP12" s="85" t="s">
        <v>38</v>
      </c>
      <c r="BQ12" s="6" t="s">
        <v>648</v>
      </c>
      <c r="BR12" s="386">
        <v>283.72699999999998</v>
      </c>
      <c r="BS12" s="236">
        <v>400</v>
      </c>
      <c r="BT12" s="7">
        <v>3.8</v>
      </c>
      <c r="BU12" s="85" t="s">
        <v>38</v>
      </c>
      <c r="BV12" s="6" t="s">
        <v>649</v>
      </c>
      <c r="BW12" s="74">
        <v>141</v>
      </c>
      <c r="BX12" s="236">
        <v>350</v>
      </c>
      <c r="BY12" s="7">
        <v>3.3250000000000002</v>
      </c>
      <c r="BZ12" s="85" t="s">
        <v>38</v>
      </c>
      <c r="CA12" s="77" t="s">
        <v>650</v>
      </c>
      <c r="CB12" s="74">
        <v>76.73</v>
      </c>
      <c r="CC12" s="236">
        <v>150</v>
      </c>
      <c r="CD12" s="7">
        <v>1.425</v>
      </c>
      <c r="CE12" s="85" t="s">
        <v>38</v>
      </c>
      <c r="CF12" s="77"/>
      <c r="CG12" s="74"/>
      <c r="CH12" s="236"/>
      <c r="CI12" s="7"/>
      <c r="CJ12" s="85" t="s">
        <v>38</v>
      </c>
      <c r="CK12" s="77" t="s">
        <v>61</v>
      </c>
      <c r="CL12" s="74">
        <v>255.68</v>
      </c>
      <c r="CM12" s="236">
        <v>600</v>
      </c>
      <c r="CN12" s="7">
        <v>5.7</v>
      </c>
      <c r="CO12" s="85" t="s">
        <v>38</v>
      </c>
      <c r="CP12" s="77"/>
      <c r="CQ12" s="74"/>
      <c r="CR12" s="236"/>
      <c r="CS12" s="7"/>
      <c r="CT12" s="85" t="s">
        <v>38</v>
      </c>
      <c r="CU12" s="77"/>
      <c r="CV12" s="74"/>
      <c r="CW12" s="236"/>
      <c r="CX12" s="7"/>
      <c r="CY12" s="85" t="s">
        <v>38</v>
      </c>
      <c r="CZ12" s="77"/>
      <c r="DA12" s="74"/>
      <c r="DB12" s="236"/>
      <c r="DC12" s="7"/>
      <c r="DD12" s="85" t="s">
        <v>38</v>
      </c>
      <c r="DE12" s="77"/>
      <c r="DF12" s="74"/>
      <c r="DG12" s="236"/>
      <c r="DH12" s="7"/>
      <c r="DI12" s="85" t="s">
        <v>38</v>
      </c>
      <c r="DJ12" s="77"/>
      <c r="DK12" s="74">
        <v>0</v>
      </c>
      <c r="DL12" s="236">
        <v>0</v>
      </c>
      <c r="DM12" s="7">
        <v>0</v>
      </c>
      <c r="DN12" s="85" t="s">
        <v>38</v>
      </c>
      <c r="DO12" s="77"/>
      <c r="DP12" s="74">
        <v>0</v>
      </c>
      <c r="DQ12" s="169">
        <v>0</v>
      </c>
      <c r="DR12" s="7">
        <v>0</v>
      </c>
      <c r="DS12" s="85" t="s">
        <v>38</v>
      </c>
      <c r="DT12" s="77"/>
      <c r="DU12" s="74">
        <v>0</v>
      </c>
      <c r="DV12" s="169">
        <v>0</v>
      </c>
      <c r="DW12" s="7">
        <v>0</v>
      </c>
      <c r="DX12" s="85" t="s">
        <v>38</v>
      </c>
      <c r="DY12" s="77"/>
      <c r="DZ12" s="74"/>
      <c r="EA12" s="169"/>
      <c r="EB12" s="7"/>
      <c r="EC12" s="77" t="s">
        <v>38</v>
      </c>
      <c r="ED12" s="9"/>
      <c r="EE12" s="74"/>
      <c r="EF12" s="236"/>
      <c r="EG12" s="7"/>
      <c r="EH12" s="85" t="s">
        <v>38</v>
      </c>
      <c r="EI12" s="9" t="s">
        <v>651</v>
      </c>
      <c r="EJ12" s="74">
        <v>104.646</v>
      </c>
      <c r="EK12" s="236">
        <v>300</v>
      </c>
      <c r="EL12" s="7">
        <v>2.85</v>
      </c>
      <c r="EM12" s="85" t="s">
        <v>38</v>
      </c>
      <c r="EN12" s="10" t="s">
        <v>652</v>
      </c>
      <c r="EO12" s="74">
        <v>214.31299999999999</v>
      </c>
      <c r="EP12" s="236">
        <v>400</v>
      </c>
      <c r="EQ12" s="7">
        <v>3.8</v>
      </c>
      <c r="ER12" s="85" t="s">
        <v>38</v>
      </c>
      <c r="ES12" s="9" t="s">
        <v>653</v>
      </c>
      <c r="ET12" s="74">
        <v>258.55799999999999</v>
      </c>
      <c r="EU12" s="236">
        <v>450</v>
      </c>
      <c r="EV12" s="7">
        <v>4.2750000000000004</v>
      </c>
      <c r="EZ12" s="425"/>
    </row>
    <row r="13" spans="1:156" ht="21">
      <c r="A13" s="226"/>
      <c r="B13" s="226"/>
      <c r="C13" s="77" t="s">
        <v>38</v>
      </c>
      <c r="D13" s="6">
        <v>2521</v>
      </c>
      <c r="E13" s="46">
        <v>73.209999999999994</v>
      </c>
      <c r="F13" s="236">
        <v>600</v>
      </c>
      <c r="G13" s="7">
        <v>2.1</v>
      </c>
      <c r="H13" s="77" t="s">
        <v>38</v>
      </c>
      <c r="I13" s="6" t="s">
        <v>100</v>
      </c>
      <c r="J13" s="74">
        <v>164.57</v>
      </c>
      <c r="K13" s="236">
        <v>400</v>
      </c>
      <c r="L13" s="7">
        <v>3.8</v>
      </c>
      <c r="M13" s="77" t="s">
        <v>38</v>
      </c>
      <c r="N13" s="6" t="s">
        <v>134</v>
      </c>
      <c r="O13" s="74">
        <v>314.19299999999998</v>
      </c>
      <c r="P13" s="236">
        <v>650</v>
      </c>
      <c r="Q13" s="7">
        <v>6.1749999999999998</v>
      </c>
      <c r="R13" s="85" t="s">
        <v>38</v>
      </c>
      <c r="S13" s="6" t="s">
        <v>102</v>
      </c>
      <c r="T13" s="74">
        <v>84.65</v>
      </c>
      <c r="U13" s="236">
        <v>200</v>
      </c>
      <c r="V13" s="7">
        <v>1.9</v>
      </c>
      <c r="W13" s="85" t="s">
        <v>38</v>
      </c>
      <c r="X13" s="6" t="s">
        <v>103</v>
      </c>
      <c r="Y13" s="74">
        <v>227.18</v>
      </c>
      <c r="Z13" s="236">
        <v>450</v>
      </c>
      <c r="AA13" s="7">
        <v>4.2750000000000004</v>
      </c>
      <c r="AB13" s="85" t="s">
        <v>38</v>
      </c>
      <c r="AC13" s="6" t="s">
        <v>108</v>
      </c>
      <c r="AD13" s="74">
        <v>244.15</v>
      </c>
      <c r="AE13" s="236">
        <v>500</v>
      </c>
      <c r="AF13" s="7">
        <v>4.75</v>
      </c>
      <c r="AG13" s="85" t="s">
        <v>38</v>
      </c>
      <c r="AH13" s="6" t="s">
        <v>105</v>
      </c>
      <c r="AI13" s="74">
        <v>129.49299999999999</v>
      </c>
      <c r="AJ13" s="236">
        <v>300</v>
      </c>
      <c r="AK13" s="7">
        <v>2.85</v>
      </c>
      <c r="AL13" s="85" t="s">
        <v>38</v>
      </c>
      <c r="AM13" s="6" t="s">
        <v>654</v>
      </c>
      <c r="AN13" s="74">
        <v>361.56299999999999</v>
      </c>
      <c r="AO13" s="236">
        <v>400</v>
      </c>
      <c r="AP13" s="7">
        <v>3.8</v>
      </c>
      <c r="AQ13" s="77" t="s">
        <v>38</v>
      </c>
      <c r="AR13" s="6">
        <v>2521</v>
      </c>
      <c r="AS13" s="74">
        <v>108.54</v>
      </c>
      <c r="AT13" s="236">
        <v>350</v>
      </c>
      <c r="AU13" s="7">
        <v>3.3250000000000002</v>
      </c>
      <c r="AV13" s="77" t="s">
        <v>38</v>
      </c>
      <c r="AW13" s="6">
        <v>2521</v>
      </c>
      <c r="AX13" s="74">
        <v>165.73</v>
      </c>
      <c r="AY13" s="236">
        <v>550</v>
      </c>
      <c r="AZ13" s="7">
        <v>5.2249999999999996</v>
      </c>
      <c r="BA13" s="77" t="s">
        <v>38</v>
      </c>
      <c r="BB13" s="6" t="s">
        <v>655</v>
      </c>
      <c r="BC13" s="74">
        <v>147.31</v>
      </c>
      <c r="BD13" s="236">
        <v>350</v>
      </c>
      <c r="BE13" s="7">
        <v>3.3250000000000002</v>
      </c>
      <c r="BF13" s="77" t="s">
        <v>38</v>
      </c>
      <c r="BG13" s="6" t="s">
        <v>656</v>
      </c>
      <c r="BH13" s="74">
        <v>220.44800000000001</v>
      </c>
      <c r="BI13" s="236">
        <v>500</v>
      </c>
      <c r="BJ13" s="7">
        <v>4.75</v>
      </c>
      <c r="BK13" s="77" t="s">
        <v>38</v>
      </c>
      <c r="BL13" s="6" t="s">
        <v>657</v>
      </c>
      <c r="BM13" s="74">
        <v>104.935</v>
      </c>
      <c r="BN13" s="236">
        <v>200</v>
      </c>
      <c r="BO13" s="7">
        <v>1.9</v>
      </c>
      <c r="BP13" s="77" t="s">
        <v>39</v>
      </c>
      <c r="BQ13" s="6" t="s">
        <v>105</v>
      </c>
      <c r="BR13" s="74">
        <v>129.49299999999999</v>
      </c>
      <c r="BS13" s="236">
        <v>350</v>
      </c>
      <c r="BT13" s="7">
        <v>3.3250000000000002</v>
      </c>
      <c r="BU13" s="77" t="s">
        <v>39</v>
      </c>
      <c r="BV13" s="6" t="s">
        <v>658</v>
      </c>
      <c r="BW13" s="74">
        <v>39.268000000000001</v>
      </c>
      <c r="BX13" s="236">
        <v>100</v>
      </c>
      <c r="BY13" s="7">
        <v>0.95</v>
      </c>
      <c r="BZ13" s="77" t="s">
        <v>39</v>
      </c>
      <c r="CA13" s="6" t="s">
        <v>654</v>
      </c>
      <c r="CB13" s="74">
        <v>361.56299999999999</v>
      </c>
      <c r="CC13" s="236">
        <v>700</v>
      </c>
      <c r="CD13" s="7">
        <v>6.65</v>
      </c>
      <c r="CE13" s="77" t="s">
        <v>39</v>
      </c>
      <c r="CF13" s="6" t="s">
        <v>141</v>
      </c>
      <c r="CG13" s="74">
        <v>305.90499999999997</v>
      </c>
      <c r="CH13" s="236">
        <v>800</v>
      </c>
      <c r="CI13" s="7">
        <v>7.6</v>
      </c>
      <c r="CJ13" s="77" t="s">
        <v>39</v>
      </c>
      <c r="CK13" s="6" t="s">
        <v>646</v>
      </c>
      <c r="CL13" s="386">
        <v>325.87599999999998</v>
      </c>
      <c r="CM13" s="236">
        <v>650</v>
      </c>
      <c r="CN13" s="7">
        <v>6.1749999999999998</v>
      </c>
      <c r="CO13" s="77" t="s">
        <v>39</v>
      </c>
      <c r="CP13" s="6" t="s">
        <v>304</v>
      </c>
      <c r="CQ13" s="386">
        <v>50.670999999999999</v>
      </c>
      <c r="CR13" s="236">
        <v>100</v>
      </c>
      <c r="CS13" s="7">
        <v>0.95</v>
      </c>
      <c r="CT13" s="77" t="s">
        <v>39</v>
      </c>
      <c r="CU13" s="77" t="s">
        <v>647</v>
      </c>
      <c r="CV13" s="74">
        <v>193.36699999999999</v>
      </c>
      <c r="CW13" s="236">
        <v>300</v>
      </c>
      <c r="CX13" s="7">
        <v>2.85</v>
      </c>
      <c r="CY13" s="77" t="s">
        <v>39</v>
      </c>
      <c r="CZ13" s="77" t="s">
        <v>657</v>
      </c>
      <c r="DA13" s="74">
        <v>104.935</v>
      </c>
      <c r="DB13" s="236">
        <v>300</v>
      </c>
      <c r="DC13" s="7">
        <v>2.85</v>
      </c>
      <c r="DD13" s="77" t="s">
        <v>39</v>
      </c>
      <c r="DE13" s="77" t="s">
        <v>648</v>
      </c>
      <c r="DF13" s="74">
        <v>283.72699999999998</v>
      </c>
      <c r="DG13" s="236">
        <v>600</v>
      </c>
      <c r="DH13" s="7">
        <v>5.7</v>
      </c>
      <c r="DI13" s="77" t="s">
        <v>39</v>
      </c>
      <c r="DJ13" s="77" t="s">
        <v>649</v>
      </c>
      <c r="DK13" s="74">
        <v>141</v>
      </c>
      <c r="DL13" s="236">
        <v>500</v>
      </c>
      <c r="DM13" s="7">
        <v>4.75</v>
      </c>
      <c r="DN13" s="77" t="s">
        <v>39</v>
      </c>
      <c r="DO13" s="77" t="s">
        <v>650</v>
      </c>
      <c r="DP13" s="74">
        <v>76.73</v>
      </c>
      <c r="DQ13" s="169">
        <v>350</v>
      </c>
      <c r="DR13" s="7">
        <v>3.3250000000000002</v>
      </c>
      <c r="DS13" s="77" t="s">
        <v>39</v>
      </c>
      <c r="DT13" s="77"/>
      <c r="DU13" s="74"/>
      <c r="DV13" s="236"/>
      <c r="DW13" s="7"/>
      <c r="DX13" s="77" t="s">
        <v>39</v>
      </c>
      <c r="DY13" s="77" t="s">
        <v>61</v>
      </c>
      <c r="DZ13" s="74">
        <v>255.68</v>
      </c>
      <c r="EA13" s="236">
        <v>700</v>
      </c>
      <c r="EB13" s="7">
        <v>6.65</v>
      </c>
      <c r="EC13" s="77" t="s">
        <v>39</v>
      </c>
      <c r="ED13" s="77" t="s">
        <v>659</v>
      </c>
      <c r="EE13" s="74">
        <v>131.05000000000001</v>
      </c>
      <c r="EF13" s="236">
        <v>350</v>
      </c>
      <c r="EG13" s="7">
        <v>3.3250000000000002</v>
      </c>
      <c r="EH13" s="77" t="s">
        <v>39</v>
      </c>
      <c r="EI13" s="77" t="s">
        <v>660</v>
      </c>
      <c r="EJ13" s="74">
        <v>108.58</v>
      </c>
      <c r="EK13" s="236">
        <v>300</v>
      </c>
      <c r="EL13" s="7">
        <v>2.85</v>
      </c>
      <c r="EM13" s="77" t="s">
        <v>96</v>
      </c>
      <c r="EN13" s="10" t="s">
        <v>396</v>
      </c>
      <c r="EO13" s="74">
        <v>364.48700000000002</v>
      </c>
      <c r="EP13" s="236">
        <v>1000</v>
      </c>
      <c r="EQ13" s="7">
        <v>9.5</v>
      </c>
      <c r="ER13" s="77" t="s">
        <v>38</v>
      </c>
      <c r="ES13" s="9" t="s">
        <v>661</v>
      </c>
      <c r="ET13" s="74">
        <v>84.65</v>
      </c>
      <c r="EU13" s="236">
        <v>150</v>
      </c>
      <c r="EV13" s="7">
        <v>1.425</v>
      </c>
    </row>
    <row r="14" spans="1:156" ht="21">
      <c r="A14" s="259"/>
      <c r="B14" s="226"/>
      <c r="C14" s="77" t="s">
        <v>39</v>
      </c>
      <c r="D14" s="6">
        <v>2520</v>
      </c>
      <c r="E14" s="46">
        <v>108.58</v>
      </c>
      <c r="F14" s="236">
        <v>400</v>
      </c>
      <c r="G14" s="7">
        <v>2</v>
      </c>
      <c r="H14" s="77" t="s">
        <v>39</v>
      </c>
      <c r="I14" s="6">
        <v>2517</v>
      </c>
      <c r="J14" s="74">
        <v>131.05000000000001</v>
      </c>
      <c r="K14" s="236">
        <v>450</v>
      </c>
      <c r="L14" s="7">
        <v>4.2750000000000004</v>
      </c>
      <c r="M14" s="85" t="s">
        <v>38</v>
      </c>
      <c r="N14" s="6" t="s">
        <v>106</v>
      </c>
      <c r="O14" s="74">
        <v>258.55799999999999</v>
      </c>
      <c r="P14" s="236">
        <v>400</v>
      </c>
      <c r="Q14" s="7">
        <v>3.8</v>
      </c>
      <c r="R14" s="77" t="s">
        <v>38</v>
      </c>
      <c r="S14" s="6" t="s">
        <v>115</v>
      </c>
      <c r="T14" s="74">
        <v>317.31</v>
      </c>
      <c r="U14" s="236">
        <v>500</v>
      </c>
      <c r="V14" s="7">
        <v>4.75</v>
      </c>
      <c r="W14" s="77" t="s">
        <v>38</v>
      </c>
      <c r="X14" s="6" t="s">
        <v>138</v>
      </c>
      <c r="Y14" s="74">
        <v>50.502000000000002</v>
      </c>
      <c r="Z14" s="236">
        <v>100</v>
      </c>
      <c r="AA14" s="7">
        <v>0.95</v>
      </c>
      <c r="AB14" s="77" t="s">
        <v>38</v>
      </c>
      <c r="AC14" s="6">
        <v>2521</v>
      </c>
      <c r="AD14" s="74">
        <v>169.96</v>
      </c>
      <c r="AE14" s="236">
        <v>550</v>
      </c>
      <c r="AF14" s="7">
        <v>5.2249999999999996</v>
      </c>
      <c r="AG14" s="77" t="s">
        <v>38</v>
      </c>
      <c r="AH14" s="6" t="s">
        <v>109</v>
      </c>
      <c r="AI14" s="74">
        <v>252.24</v>
      </c>
      <c r="AJ14" s="236">
        <v>500</v>
      </c>
      <c r="AK14" s="7">
        <v>4.75</v>
      </c>
      <c r="AL14" s="77" t="s">
        <v>38</v>
      </c>
      <c r="AM14" s="6" t="s">
        <v>371</v>
      </c>
      <c r="AN14" s="74">
        <v>101.13200000000001</v>
      </c>
      <c r="AO14" s="236">
        <v>150</v>
      </c>
      <c r="AP14" s="7">
        <v>1.425</v>
      </c>
      <c r="AQ14" s="77" t="s">
        <v>39</v>
      </c>
      <c r="AR14" s="6" t="s">
        <v>129</v>
      </c>
      <c r="AS14" s="74">
        <v>283.32600000000002</v>
      </c>
      <c r="AT14" s="236">
        <v>250</v>
      </c>
      <c r="AU14" s="7">
        <v>2.375</v>
      </c>
      <c r="AV14" s="77" t="s">
        <v>39</v>
      </c>
      <c r="AW14" s="6" t="s">
        <v>138</v>
      </c>
      <c r="AX14" s="74">
        <v>50.502000000000002</v>
      </c>
      <c r="AY14" s="236">
        <v>150</v>
      </c>
      <c r="AZ14" s="7">
        <v>1.425</v>
      </c>
      <c r="BA14" s="77" t="s">
        <v>38</v>
      </c>
      <c r="BB14" s="6" t="s">
        <v>403</v>
      </c>
      <c r="BC14" s="74">
        <v>26.263000000000002</v>
      </c>
      <c r="BD14" s="236">
        <v>100</v>
      </c>
      <c r="BE14" s="7">
        <v>0.95</v>
      </c>
      <c r="BF14" s="77" t="s">
        <v>39</v>
      </c>
      <c r="BG14" s="6" t="s">
        <v>107</v>
      </c>
      <c r="BH14" s="74">
        <v>81.5</v>
      </c>
      <c r="BI14" s="236">
        <v>300</v>
      </c>
      <c r="BJ14" s="7">
        <v>2.85</v>
      </c>
      <c r="BK14" s="77" t="s">
        <v>38</v>
      </c>
      <c r="BL14" s="6" t="s">
        <v>396</v>
      </c>
      <c r="BM14" s="74">
        <v>364.48700000000002</v>
      </c>
      <c r="BN14" s="236">
        <v>600</v>
      </c>
      <c r="BO14" s="7">
        <v>5.7</v>
      </c>
      <c r="BP14" s="77" t="s">
        <v>96</v>
      </c>
      <c r="BQ14" s="6" t="s">
        <v>644</v>
      </c>
      <c r="BR14" s="386">
        <v>214.31299999999999</v>
      </c>
      <c r="BS14" s="236">
        <v>850</v>
      </c>
      <c r="BT14" s="7">
        <v>8.0749999999999993</v>
      </c>
      <c r="BU14" s="77" t="s">
        <v>39</v>
      </c>
      <c r="BV14" s="6" t="s">
        <v>645</v>
      </c>
      <c r="BW14" s="74">
        <v>250.54300000000001</v>
      </c>
      <c r="BX14" s="236">
        <v>600</v>
      </c>
      <c r="BY14" s="7">
        <v>5.7</v>
      </c>
      <c r="BZ14" s="77" t="s">
        <v>39</v>
      </c>
      <c r="CA14" s="77" t="s">
        <v>371</v>
      </c>
      <c r="CB14" s="74">
        <v>101.13200000000001</v>
      </c>
      <c r="CC14" s="236">
        <v>350</v>
      </c>
      <c r="CD14" s="7">
        <v>3.3250000000000002</v>
      </c>
      <c r="CE14" s="77" t="s">
        <v>96</v>
      </c>
      <c r="CF14" s="77" t="s">
        <v>115</v>
      </c>
      <c r="CG14" s="74">
        <v>177.21199999999999</v>
      </c>
      <c r="CH14" s="236">
        <v>600</v>
      </c>
      <c r="CI14" s="7">
        <v>5.7</v>
      </c>
      <c r="CJ14" s="77" t="s">
        <v>96</v>
      </c>
      <c r="CK14" s="77" t="s">
        <v>110</v>
      </c>
      <c r="CL14" s="74">
        <v>157.35399999999998</v>
      </c>
      <c r="CM14" s="236">
        <v>800</v>
      </c>
      <c r="CN14" s="7">
        <v>7.6</v>
      </c>
      <c r="CO14" s="77" t="s">
        <v>39</v>
      </c>
      <c r="CP14" s="77" t="s">
        <v>655</v>
      </c>
      <c r="CQ14" s="74">
        <v>147.31</v>
      </c>
      <c r="CR14" s="236">
        <v>450</v>
      </c>
      <c r="CS14" s="7">
        <v>4.2750000000000004</v>
      </c>
      <c r="CT14" s="77" t="s">
        <v>39</v>
      </c>
      <c r="CU14" s="77" t="s">
        <v>656</v>
      </c>
      <c r="CV14" s="74">
        <v>220.44800000000001</v>
      </c>
      <c r="CW14" s="236">
        <v>600</v>
      </c>
      <c r="CX14" s="7">
        <v>5.7</v>
      </c>
      <c r="CY14" s="77" t="s">
        <v>39</v>
      </c>
      <c r="CZ14" s="77" t="s">
        <v>396</v>
      </c>
      <c r="DA14" s="74">
        <v>364.48700000000002</v>
      </c>
      <c r="DB14" s="236">
        <v>700</v>
      </c>
      <c r="DC14" s="7">
        <v>6.65</v>
      </c>
      <c r="DD14" s="77" t="s">
        <v>96</v>
      </c>
      <c r="DE14" s="77" t="s">
        <v>109</v>
      </c>
      <c r="DF14" s="74">
        <v>252.24</v>
      </c>
      <c r="DG14" s="236">
        <v>850</v>
      </c>
      <c r="DH14" s="7">
        <v>8.0749999999999993</v>
      </c>
      <c r="DI14" s="77" t="s">
        <v>96</v>
      </c>
      <c r="DJ14" s="77" t="s">
        <v>645</v>
      </c>
      <c r="DK14" s="74">
        <v>150.54300000000001</v>
      </c>
      <c r="DL14" s="236">
        <v>1000</v>
      </c>
      <c r="DM14" s="7">
        <v>9.5</v>
      </c>
      <c r="DN14" s="77" t="s">
        <v>96</v>
      </c>
      <c r="DO14" s="77" t="s">
        <v>658</v>
      </c>
      <c r="DP14" s="74">
        <v>39.268000000000001</v>
      </c>
      <c r="DQ14" s="169">
        <v>150</v>
      </c>
      <c r="DR14" s="7">
        <v>1.425</v>
      </c>
      <c r="DS14" s="77" t="s">
        <v>96</v>
      </c>
      <c r="DT14" s="77" t="s">
        <v>141</v>
      </c>
      <c r="DU14" s="74">
        <v>205.90499999999997</v>
      </c>
      <c r="DV14" s="169">
        <v>1200</v>
      </c>
      <c r="DW14" s="7">
        <v>11.4</v>
      </c>
      <c r="DX14" s="77" t="s">
        <v>96</v>
      </c>
      <c r="DY14" s="77" t="s">
        <v>646</v>
      </c>
      <c r="DZ14" s="74">
        <v>225.87599999999998</v>
      </c>
      <c r="EA14" s="169">
        <v>700</v>
      </c>
      <c r="EB14" s="7">
        <v>6.65</v>
      </c>
      <c r="EC14" s="77" t="s">
        <v>96</v>
      </c>
      <c r="ED14" s="77" t="s">
        <v>304</v>
      </c>
      <c r="EE14" s="74">
        <v>50.670999999999999</v>
      </c>
      <c r="EF14" s="236">
        <v>300</v>
      </c>
      <c r="EG14" s="7">
        <v>2.85</v>
      </c>
      <c r="EH14" s="77" t="s">
        <v>96</v>
      </c>
      <c r="EI14" s="77" t="s">
        <v>647</v>
      </c>
      <c r="EJ14" s="74">
        <v>193.36699999999999</v>
      </c>
      <c r="EK14" s="236">
        <v>500</v>
      </c>
      <c r="EL14" s="7">
        <v>4.75</v>
      </c>
      <c r="EM14" s="77"/>
      <c r="EN14" s="77"/>
      <c r="EO14" s="74"/>
      <c r="EP14" s="236"/>
      <c r="EQ14" s="7"/>
      <c r="ER14" s="77" t="s">
        <v>96</v>
      </c>
      <c r="ES14" s="77" t="s">
        <v>648</v>
      </c>
      <c r="ET14" s="74">
        <v>183.72699999999998</v>
      </c>
      <c r="EU14" s="236">
        <v>850</v>
      </c>
      <c r="EV14" s="7">
        <v>8.0749999999999993</v>
      </c>
    </row>
    <row r="15" spans="1:156" ht="21">
      <c r="A15" s="226"/>
      <c r="B15" s="226"/>
      <c r="C15" s="77" t="s">
        <v>96</v>
      </c>
      <c r="D15" s="6">
        <v>2522</v>
      </c>
      <c r="E15" s="46">
        <v>150.63999999999999</v>
      </c>
      <c r="F15" s="236">
        <v>200</v>
      </c>
      <c r="G15" s="7">
        <v>1.6</v>
      </c>
      <c r="H15" s="77" t="s">
        <v>96</v>
      </c>
      <c r="I15" s="6">
        <v>2522</v>
      </c>
      <c r="J15" s="74">
        <v>347.37</v>
      </c>
      <c r="K15" s="236">
        <v>1000</v>
      </c>
      <c r="L15" s="7">
        <v>9.5</v>
      </c>
      <c r="M15" s="77" t="s">
        <v>38</v>
      </c>
      <c r="N15" s="6" t="s">
        <v>114</v>
      </c>
      <c r="O15" s="74">
        <v>201.773</v>
      </c>
      <c r="P15" s="236">
        <v>350</v>
      </c>
      <c r="Q15" s="7">
        <v>3.3250000000000002</v>
      </c>
      <c r="R15" s="85" t="s">
        <v>39</v>
      </c>
      <c r="S15" s="6" t="s">
        <v>99</v>
      </c>
      <c r="T15" s="74">
        <v>171.32599999999999</v>
      </c>
      <c r="U15" s="236">
        <v>900</v>
      </c>
      <c r="V15" s="7">
        <v>8.5500000000000007</v>
      </c>
      <c r="W15" s="85" t="s">
        <v>38</v>
      </c>
      <c r="X15" s="6" t="s">
        <v>111</v>
      </c>
      <c r="Y15" s="74">
        <v>85.54</v>
      </c>
      <c r="Z15" s="236">
        <v>150</v>
      </c>
      <c r="AA15" s="7">
        <v>1.425</v>
      </c>
      <c r="AB15" s="77" t="s">
        <v>39</v>
      </c>
      <c r="AC15" s="6" t="s">
        <v>113</v>
      </c>
      <c r="AD15" s="74">
        <v>104.646</v>
      </c>
      <c r="AE15" s="236">
        <v>300</v>
      </c>
      <c r="AF15" s="7">
        <v>2.85</v>
      </c>
      <c r="AG15" s="77" t="s">
        <v>38</v>
      </c>
      <c r="AH15" s="6">
        <v>2521</v>
      </c>
      <c r="AI15" s="74">
        <v>146.71</v>
      </c>
      <c r="AJ15" s="236">
        <v>500</v>
      </c>
      <c r="AK15" s="7">
        <v>4.75</v>
      </c>
      <c r="AL15" s="77" t="s">
        <v>38</v>
      </c>
      <c r="AM15" s="6">
        <v>2521</v>
      </c>
      <c r="AN15" s="74">
        <v>157.71</v>
      </c>
      <c r="AO15" s="236">
        <v>550</v>
      </c>
      <c r="AP15" s="7">
        <v>5.2249999999999996</v>
      </c>
      <c r="AQ15" s="77" t="s">
        <v>39</v>
      </c>
      <c r="AR15" s="6" t="s">
        <v>134</v>
      </c>
      <c r="AS15" s="74">
        <v>314.19400000000002</v>
      </c>
      <c r="AT15" s="236">
        <v>600</v>
      </c>
      <c r="AU15" s="7">
        <v>5.7</v>
      </c>
      <c r="AV15" s="85" t="s">
        <v>39</v>
      </c>
      <c r="AW15" s="85" t="s">
        <v>111</v>
      </c>
      <c r="AX15" s="74">
        <v>85.54</v>
      </c>
      <c r="AY15" s="236">
        <v>250</v>
      </c>
      <c r="AZ15" s="7">
        <v>2.375</v>
      </c>
      <c r="BA15" s="85" t="s">
        <v>38</v>
      </c>
      <c r="BB15" s="85">
        <v>2521</v>
      </c>
      <c r="BC15" s="74">
        <v>145.63999999999999</v>
      </c>
      <c r="BD15" s="236">
        <v>500</v>
      </c>
      <c r="BE15" s="7">
        <v>4.75</v>
      </c>
      <c r="BF15" s="85" t="s">
        <v>39</v>
      </c>
      <c r="BG15" s="85" t="s">
        <v>104</v>
      </c>
      <c r="BH15" s="74">
        <v>63.05</v>
      </c>
      <c r="BI15" s="236">
        <v>200</v>
      </c>
      <c r="BJ15" s="7">
        <v>1.9</v>
      </c>
      <c r="BK15" s="85" t="s">
        <v>39</v>
      </c>
      <c r="BL15" s="85" t="s">
        <v>109</v>
      </c>
      <c r="BM15" s="74">
        <v>252.24</v>
      </c>
      <c r="BN15" s="236">
        <v>500</v>
      </c>
      <c r="BO15" s="7">
        <v>4.75</v>
      </c>
      <c r="BP15" s="85"/>
      <c r="BQ15" s="85"/>
      <c r="BR15" s="386"/>
      <c r="BS15" s="236"/>
      <c r="BT15" s="7"/>
      <c r="BU15" s="85" t="s">
        <v>96</v>
      </c>
      <c r="BV15" s="85" t="s">
        <v>106</v>
      </c>
      <c r="BW15" s="74">
        <v>74.600999999999999</v>
      </c>
      <c r="BX15" s="236">
        <v>500</v>
      </c>
      <c r="BY15" s="7">
        <v>4.75</v>
      </c>
      <c r="BZ15" s="85" t="s">
        <v>96</v>
      </c>
      <c r="CA15" s="85" t="s">
        <v>114</v>
      </c>
      <c r="CB15" s="74">
        <v>201.773</v>
      </c>
      <c r="CC15" s="236">
        <v>400</v>
      </c>
      <c r="CD15" s="7">
        <v>3.8</v>
      </c>
      <c r="CE15" s="85"/>
      <c r="CF15" s="85"/>
      <c r="CG15" s="74"/>
      <c r="CH15" s="236"/>
      <c r="CI15" s="7"/>
      <c r="CJ15" s="85"/>
      <c r="CK15" s="85"/>
      <c r="CL15" s="74"/>
      <c r="CM15" s="236"/>
      <c r="CN15" s="7"/>
      <c r="CO15" s="85" t="s">
        <v>39</v>
      </c>
      <c r="CP15" s="85" t="s">
        <v>538</v>
      </c>
      <c r="CQ15" s="74">
        <v>68.417000000000002</v>
      </c>
      <c r="CR15" s="236">
        <v>350</v>
      </c>
      <c r="CS15" s="7">
        <v>3.3250000000000002</v>
      </c>
      <c r="CT15" s="85" t="s">
        <v>39</v>
      </c>
      <c r="CU15" s="85" t="s">
        <v>55</v>
      </c>
      <c r="CV15" s="74">
        <v>113.771</v>
      </c>
      <c r="CW15" s="236">
        <v>450</v>
      </c>
      <c r="CX15" s="7">
        <v>4.2750000000000004</v>
      </c>
      <c r="CY15" s="85" t="s">
        <v>96</v>
      </c>
      <c r="CZ15" s="85" t="s">
        <v>108</v>
      </c>
      <c r="DA15" s="74">
        <v>244.15</v>
      </c>
      <c r="DB15" s="236">
        <v>750</v>
      </c>
      <c r="DC15" s="7">
        <v>7.125</v>
      </c>
      <c r="DD15" s="85" t="s">
        <v>96</v>
      </c>
      <c r="DE15" s="85">
        <v>2521</v>
      </c>
      <c r="DF15" s="74">
        <v>176.78</v>
      </c>
      <c r="DG15" s="236">
        <v>850</v>
      </c>
      <c r="DH15" s="7">
        <v>8.0749999999999993</v>
      </c>
      <c r="DI15" s="85" t="s">
        <v>96</v>
      </c>
      <c r="DJ15" s="85">
        <v>2521</v>
      </c>
      <c r="DK15" s="74">
        <v>169.96</v>
      </c>
      <c r="DL15" s="236">
        <v>800</v>
      </c>
      <c r="DM15" s="7">
        <v>7.6</v>
      </c>
      <c r="DN15" s="77" t="s">
        <v>96</v>
      </c>
      <c r="DO15" s="77" t="s">
        <v>654</v>
      </c>
      <c r="DP15" s="77">
        <v>361.56299999999999</v>
      </c>
      <c r="DQ15" s="169">
        <v>1000</v>
      </c>
      <c r="DR15" s="7">
        <v>9.5</v>
      </c>
      <c r="DS15" s="77" t="s">
        <v>96</v>
      </c>
      <c r="DT15" s="77">
        <v>2521</v>
      </c>
      <c r="DU15" s="77">
        <v>157.71</v>
      </c>
      <c r="DV15" s="169">
        <v>750</v>
      </c>
      <c r="DW15" s="7">
        <v>7.125</v>
      </c>
      <c r="DX15" s="77" t="s">
        <v>96</v>
      </c>
      <c r="DY15" s="77">
        <v>2521</v>
      </c>
      <c r="DZ15" s="77">
        <v>108.54</v>
      </c>
      <c r="EA15" s="169">
        <v>550</v>
      </c>
      <c r="EB15" s="7">
        <v>5.2249999999999996</v>
      </c>
      <c r="EC15" s="77" t="s">
        <v>96</v>
      </c>
      <c r="ED15" s="9" t="s">
        <v>538</v>
      </c>
      <c r="EE15" s="74">
        <v>68.417000000000002</v>
      </c>
      <c r="EF15" s="236">
        <v>350</v>
      </c>
      <c r="EG15" s="7">
        <v>3.3250000000000002</v>
      </c>
      <c r="EH15" s="85" t="s">
        <v>96</v>
      </c>
      <c r="EI15" s="85" t="s">
        <v>656</v>
      </c>
      <c r="EJ15" s="74">
        <v>220.44800000000001</v>
      </c>
      <c r="EK15" s="236">
        <v>750</v>
      </c>
      <c r="EL15" s="7">
        <v>7.125</v>
      </c>
      <c r="EM15" s="77"/>
      <c r="EN15" s="9"/>
      <c r="EO15" s="74"/>
      <c r="EP15" s="236"/>
      <c r="EQ15" s="7"/>
      <c r="ER15" s="77"/>
      <c r="ES15" s="9"/>
      <c r="ET15" s="74"/>
      <c r="EU15" s="236"/>
      <c r="EV15" s="7"/>
    </row>
    <row r="16" spans="1:156" ht="21">
      <c r="A16" s="226"/>
      <c r="B16" s="226"/>
      <c r="C16" s="77"/>
      <c r="D16" s="6"/>
      <c r="E16" s="74"/>
      <c r="F16" s="169"/>
      <c r="G16" s="7"/>
      <c r="H16" s="77"/>
      <c r="I16" s="6"/>
      <c r="J16" s="74"/>
      <c r="K16" s="169"/>
      <c r="L16" s="7"/>
      <c r="M16" s="85" t="s">
        <v>38</v>
      </c>
      <c r="N16" s="6" t="s">
        <v>129</v>
      </c>
      <c r="O16" s="74">
        <v>283.32600000000002</v>
      </c>
      <c r="P16" s="236">
        <v>200</v>
      </c>
      <c r="Q16" s="7">
        <v>1.9</v>
      </c>
      <c r="R16" s="77"/>
      <c r="S16" s="6"/>
      <c r="T16" s="74"/>
      <c r="U16" s="236"/>
      <c r="V16" s="7"/>
      <c r="W16" s="77" t="s">
        <v>38</v>
      </c>
      <c r="X16" s="6">
        <v>2521</v>
      </c>
      <c r="Y16" s="74">
        <v>176.78</v>
      </c>
      <c r="Z16" s="236">
        <v>600</v>
      </c>
      <c r="AA16" s="7">
        <v>5.7</v>
      </c>
      <c r="AB16" s="77" t="s">
        <v>39</v>
      </c>
      <c r="AC16" s="6" t="s">
        <v>102</v>
      </c>
      <c r="AD16" s="74">
        <v>84.65</v>
      </c>
      <c r="AE16" s="236">
        <v>250</v>
      </c>
      <c r="AF16" s="7">
        <v>2.375</v>
      </c>
      <c r="AG16" s="85" t="s">
        <v>39</v>
      </c>
      <c r="AH16" s="85" t="s">
        <v>644</v>
      </c>
      <c r="AI16" s="74">
        <v>214.31299999999999</v>
      </c>
      <c r="AJ16" s="236">
        <v>500</v>
      </c>
      <c r="AK16" s="7">
        <v>4.75</v>
      </c>
      <c r="AL16" s="85" t="s">
        <v>39</v>
      </c>
      <c r="AM16" s="85" t="s">
        <v>106</v>
      </c>
      <c r="AN16" s="74">
        <v>258.55799999999999</v>
      </c>
      <c r="AO16" s="236">
        <v>400</v>
      </c>
      <c r="AP16" s="7">
        <v>3.8</v>
      </c>
      <c r="AQ16" s="85" t="s">
        <v>39</v>
      </c>
      <c r="AR16" s="85" t="s">
        <v>110</v>
      </c>
      <c r="AS16" s="74">
        <v>259.577</v>
      </c>
      <c r="AT16" s="236">
        <v>350</v>
      </c>
      <c r="AU16" s="7">
        <v>3.3250000000000002</v>
      </c>
      <c r="AV16" s="85" t="s">
        <v>39</v>
      </c>
      <c r="AW16" s="85" t="s">
        <v>103</v>
      </c>
      <c r="AX16" s="74">
        <v>227.18</v>
      </c>
      <c r="AY16" s="236">
        <v>700</v>
      </c>
      <c r="AZ16" s="7">
        <v>6.65</v>
      </c>
      <c r="BA16" s="85" t="s">
        <v>39</v>
      </c>
      <c r="BB16" s="85" t="s">
        <v>108</v>
      </c>
      <c r="BC16" s="74">
        <v>244.15</v>
      </c>
      <c r="BD16" s="236">
        <v>600</v>
      </c>
      <c r="BE16" s="7">
        <v>5.7</v>
      </c>
      <c r="BF16" s="85" t="s">
        <v>96</v>
      </c>
      <c r="BG16" s="85" t="s">
        <v>100</v>
      </c>
      <c r="BH16" s="74">
        <v>164.57</v>
      </c>
      <c r="BI16" s="236">
        <v>700</v>
      </c>
      <c r="BJ16" s="7">
        <v>6.65</v>
      </c>
      <c r="BK16" s="85"/>
      <c r="BL16" s="85"/>
      <c r="BM16" s="74"/>
      <c r="BN16" s="236"/>
      <c r="BO16" s="7"/>
      <c r="BP16" s="85"/>
      <c r="BQ16" s="85"/>
      <c r="BR16" s="386"/>
      <c r="BS16" s="236"/>
      <c r="BT16" s="7"/>
      <c r="BU16" s="85"/>
      <c r="BV16" s="85"/>
      <c r="BW16" s="74"/>
      <c r="BX16" s="236"/>
      <c r="BY16" s="7"/>
      <c r="BZ16" s="85"/>
      <c r="CA16" s="85"/>
      <c r="CB16" s="74"/>
      <c r="CC16" s="236"/>
      <c r="CD16" s="7"/>
      <c r="CE16" s="85"/>
      <c r="CF16" s="85"/>
      <c r="CG16" s="74"/>
      <c r="CH16" s="236"/>
      <c r="CI16" s="7"/>
      <c r="CJ16" s="85"/>
      <c r="CK16" s="85"/>
      <c r="CL16" s="74"/>
      <c r="CM16" s="236"/>
      <c r="CN16" s="7"/>
      <c r="CO16" s="85" t="s">
        <v>96</v>
      </c>
      <c r="CP16" s="85" t="s">
        <v>134</v>
      </c>
      <c r="CQ16" s="74">
        <v>182.51000000000002</v>
      </c>
      <c r="CR16" s="236">
        <v>750</v>
      </c>
      <c r="CS16" s="7">
        <v>7.125</v>
      </c>
      <c r="CT16" s="85" t="s">
        <v>96</v>
      </c>
      <c r="CU16" s="85" t="s">
        <v>129</v>
      </c>
      <c r="CV16" s="74">
        <v>283.32600000000002</v>
      </c>
      <c r="CW16" s="236">
        <v>200</v>
      </c>
      <c r="CX16" s="7">
        <v>1.9</v>
      </c>
      <c r="CY16" s="85" t="s">
        <v>96</v>
      </c>
      <c r="CZ16" s="85" t="s">
        <v>104</v>
      </c>
      <c r="DA16" s="74">
        <v>63.05</v>
      </c>
      <c r="DB16" s="236">
        <v>300</v>
      </c>
      <c r="DC16" s="7">
        <v>2.85</v>
      </c>
      <c r="DD16" s="85"/>
      <c r="DE16" s="85"/>
      <c r="DF16" s="74"/>
      <c r="DG16" s="236"/>
      <c r="DH16" s="7"/>
      <c r="DI16" s="85"/>
      <c r="DJ16" s="85"/>
      <c r="DK16" s="74"/>
      <c r="DL16" s="236"/>
      <c r="DM16" s="7"/>
      <c r="DN16" s="77" t="s">
        <v>96</v>
      </c>
      <c r="DO16" s="77" t="s">
        <v>371</v>
      </c>
      <c r="DP16" s="77">
        <v>101.13200000000001</v>
      </c>
      <c r="DQ16" s="169">
        <v>500</v>
      </c>
      <c r="DR16" s="77">
        <v>4.75</v>
      </c>
      <c r="DS16" s="77"/>
      <c r="DT16" s="77"/>
      <c r="DU16" s="77"/>
      <c r="DV16" s="169"/>
      <c r="DW16" s="77"/>
      <c r="DX16" s="77"/>
      <c r="DY16" s="77"/>
      <c r="DZ16" s="77"/>
      <c r="EA16" s="169"/>
      <c r="EB16" s="77"/>
      <c r="EC16" s="77" t="s">
        <v>96</v>
      </c>
      <c r="ED16" s="9">
        <v>2521</v>
      </c>
      <c r="EE16" s="74">
        <v>165.73</v>
      </c>
      <c r="EF16" s="236">
        <v>800</v>
      </c>
      <c r="EG16" s="7">
        <v>7.6</v>
      </c>
      <c r="EH16" s="85" t="s">
        <v>96</v>
      </c>
      <c r="EI16" s="85">
        <v>2521</v>
      </c>
      <c r="EJ16" s="74">
        <v>145.63999999999999</v>
      </c>
      <c r="EK16" s="236">
        <v>700</v>
      </c>
      <c r="EL16" s="7">
        <v>6.65</v>
      </c>
      <c r="EM16" s="77"/>
      <c r="EN16" s="9"/>
      <c r="EO16" s="74"/>
      <c r="EP16" s="236"/>
      <c r="EQ16" s="7"/>
      <c r="ER16" s="77"/>
      <c r="ES16" s="9"/>
      <c r="ET16" s="74"/>
      <c r="EU16" s="236"/>
      <c r="EV16" s="7"/>
    </row>
    <row r="17" spans="1:152" ht="21">
      <c r="A17" s="226"/>
      <c r="B17" s="226"/>
      <c r="C17" s="77"/>
      <c r="D17" s="6"/>
      <c r="E17" s="74"/>
      <c r="F17" s="169"/>
      <c r="G17" s="7"/>
      <c r="H17" s="77"/>
      <c r="I17" s="6"/>
      <c r="J17" s="74"/>
      <c r="K17" s="169"/>
      <c r="L17" s="7"/>
      <c r="M17" s="85"/>
      <c r="N17" s="6"/>
      <c r="O17" s="74"/>
      <c r="P17" s="236"/>
      <c r="Q17" s="7"/>
      <c r="R17" s="77"/>
      <c r="S17" s="6"/>
      <c r="T17" s="74"/>
      <c r="U17" s="236"/>
      <c r="V17" s="7"/>
      <c r="W17" s="77"/>
      <c r="X17" s="6"/>
      <c r="Y17" s="74"/>
      <c r="Z17" s="236"/>
      <c r="AA17" s="7"/>
      <c r="AB17" s="77" t="s">
        <v>96</v>
      </c>
      <c r="AC17" s="6">
        <v>2520</v>
      </c>
      <c r="AD17" s="74">
        <v>108.58</v>
      </c>
      <c r="AE17" s="236">
        <v>400</v>
      </c>
      <c r="AF17" s="7">
        <v>3.8</v>
      </c>
      <c r="AG17" s="85" t="s">
        <v>39</v>
      </c>
      <c r="AH17" s="85" t="s">
        <v>99</v>
      </c>
      <c r="AI17" s="74">
        <v>188.65299999999999</v>
      </c>
      <c r="AJ17" s="236">
        <v>500</v>
      </c>
      <c r="AK17" s="7">
        <v>4.75</v>
      </c>
      <c r="AL17" s="85" t="s">
        <v>39</v>
      </c>
      <c r="AM17" s="85" t="s">
        <v>114</v>
      </c>
      <c r="AN17" s="74">
        <v>201.773</v>
      </c>
      <c r="AO17" s="236">
        <v>250</v>
      </c>
      <c r="AP17" s="7">
        <v>2.375</v>
      </c>
      <c r="AQ17" s="85" t="s">
        <v>39</v>
      </c>
      <c r="AR17" s="85" t="s">
        <v>100</v>
      </c>
      <c r="AS17" s="74">
        <v>164.57</v>
      </c>
      <c r="AT17" s="236">
        <v>550</v>
      </c>
      <c r="AU17" s="7">
        <v>5.2249999999999996</v>
      </c>
      <c r="AV17" s="85"/>
      <c r="AW17" s="85"/>
      <c r="AX17" s="74"/>
      <c r="AY17" s="236"/>
      <c r="AZ17" s="7"/>
      <c r="BA17" s="85"/>
      <c r="BB17" s="85"/>
      <c r="BC17" s="74"/>
      <c r="BD17" s="236"/>
      <c r="BE17" s="7"/>
      <c r="BF17" s="85"/>
      <c r="BG17" s="85"/>
      <c r="BH17" s="74"/>
      <c r="BI17" s="236"/>
      <c r="BJ17" s="7"/>
      <c r="BK17" s="85"/>
      <c r="BL17" s="85"/>
      <c r="BM17" s="74"/>
      <c r="BN17" s="236"/>
      <c r="BO17" s="7"/>
      <c r="BP17" s="85"/>
      <c r="BQ17" s="85"/>
      <c r="BR17" s="386"/>
      <c r="BS17" s="236"/>
      <c r="BT17" s="7"/>
      <c r="BU17" s="85"/>
      <c r="BV17" s="85"/>
      <c r="BW17" s="74"/>
      <c r="BX17" s="236"/>
      <c r="BY17" s="7"/>
      <c r="BZ17" s="85"/>
      <c r="CA17" s="85"/>
      <c r="CB17" s="74"/>
      <c r="CC17" s="236"/>
      <c r="CD17" s="7"/>
      <c r="CE17" s="85"/>
      <c r="CF17" s="85"/>
      <c r="CG17" s="74"/>
      <c r="CH17" s="236"/>
      <c r="CI17" s="7"/>
      <c r="CJ17" s="85"/>
      <c r="CK17" s="85"/>
      <c r="CL17" s="74"/>
      <c r="CM17" s="236"/>
      <c r="CN17" s="7"/>
      <c r="CO17" s="85"/>
      <c r="CP17" s="85"/>
      <c r="CQ17" s="74"/>
      <c r="CR17" s="236"/>
      <c r="CS17" s="7"/>
      <c r="CT17" s="85" t="s">
        <v>96</v>
      </c>
      <c r="CU17" s="85" t="s">
        <v>138</v>
      </c>
      <c r="CV17" s="74">
        <v>50.502000000000002</v>
      </c>
      <c r="CW17" s="236">
        <v>200</v>
      </c>
      <c r="CX17" s="7">
        <v>1.9</v>
      </c>
      <c r="CY17" s="85"/>
      <c r="CZ17" s="85"/>
      <c r="DA17" s="74"/>
      <c r="DB17" s="236"/>
      <c r="DC17" s="7"/>
      <c r="DD17" s="85"/>
      <c r="DE17" s="85"/>
      <c r="DF17" s="74"/>
      <c r="DG17" s="236"/>
      <c r="DH17" s="7"/>
      <c r="DI17" s="85"/>
      <c r="DJ17" s="85"/>
      <c r="DK17" s="74"/>
      <c r="DL17" s="236"/>
      <c r="DM17" s="7"/>
      <c r="DN17" s="77" t="s">
        <v>96</v>
      </c>
      <c r="DO17" s="77">
        <v>2521</v>
      </c>
      <c r="DP17" s="77">
        <v>146.71</v>
      </c>
      <c r="DQ17" s="169">
        <v>700</v>
      </c>
      <c r="DR17" s="77">
        <v>6.65</v>
      </c>
      <c r="DS17" s="77"/>
      <c r="DT17" s="77"/>
      <c r="DU17" s="77"/>
      <c r="DV17" s="169"/>
      <c r="DW17" s="77"/>
      <c r="DX17" s="77"/>
      <c r="DY17" s="77"/>
      <c r="DZ17" s="77"/>
      <c r="EA17" s="169"/>
      <c r="EB17" s="77"/>
      <c r="EC17" s="77"/>
      <c r="ED17" s="9"/>
      <c r="EE17" s="74"/>
      <c r="EF17" s="236"/>
      <c r="EG17" s="7"/>
      <c r="EH17" s="85"/>
      <c r="EI17" s="85"/>
      <c r="EJ17" s="74"/>
      <c r="EK17" s="236"/>
      <c r="EL17" s="7"/>
      <c r="EM17" s="77"/>
      <c r="EN17" s="9"/>
      <c r="EO17" s="74"/>
      <c r="EP17" s="236"/>
      <c r="EQ17" s="7"/>
      <c r="ER17" s="77"/>
      <c r="ES17" s="9"/>
      <c r="ET17" s="74"/>
      <c r="EU17" s="236"/>
      <c r="EV17" s="7"/>
    </row>
    <row r="18" spans="1:152" ht="21">
      <c r="A18" s="226"/>
      <c r="B18" s="226"/>
      <c r="C18" s="77"/>
      <c r="D18" s="6"/>
      <c r="E18" s="74"/>
      <c r="F18" s="169"/>
      <c r="G18" s="7"/>
      <c r="H18" s="77"/>
      <c r="I18" s="6"/>
      <c r="J18" s="74"/>
      <c r="K18" s="169"/>
      <c r="L18" s="7"/>
      <c r="M18" s="85"/>
      <c r="N18" s="85"/>
      <c r="O18" s="74"/>
      <c r="P18" s="169"/>
      <c r="Q18" s="7"/>
      <c r="R18" s="77"/>
      <c r="S18" s="6"/>
      <c r="T18" s="74"/>
      <c r="U18" s="236"/>
      <c r="V18" s="7"/>
      <c r="W18" s="77"/>
      <c r="X18" s="6"/>
      <c r="Y18" s="74"/>
      <c r="Z18" s="236"/>
      <c r="AA18" s="7"/>
      <c r="AB18" s="85"/>
      <c r="AC18" s="85"/>
      <c r="AD18" s="74"/>
      <c r="AE18" s="236"/>
      <c r="AF18" s="7"/>
      <c r="AG18" s="85"/>
      <c r="AH18" s="85"/>
      <c r="AI18" s="74"/>
      <c r="AJ18" s="236"/>
      <c r="AK18" s="7"/>
      <c r="AL18" s="85" t="s">
        <v>39</v>
      </c>
      <c r="AM18" s="85" t="s">
        <v>115</v>
      </c>
      <c r="AN18" s="74">
        <v>317.31</v>
      </c>
      <c r="AO18" s="236">
        <v>500</v>
      </c>
      <c r="AP18" s="7">
        <v>4.75</v>
      </c>
      <c r="AQ18" s="85"/>
      <c r="AR18" s="85"/>
      <c r="AS18" s="74"/>
      <c r="AT18" s="236"/>
      <c r="AU18" s="7"/>
      <c r="AV18" s="85"/>
      <c r="AW18" s="85"/>
      <c r="AX18" s="74"/>
      <c r="AY18" s="236"/>
      <c r="AZ18" s="7"/>
      <c r="BA18" s="85"/>
      <c r="BB18" s="85"/>
      <c r="BC18" s="74"/>
      <c r="BD18" s="236"/>
      <c r="BE18" s="7"/>
      <c r="BF18" s="85"/>
      <c r="BG18" s="85"/>
      <c r="BH18" s="74"/>
      <c r="BI18" s="236"/>
      <c r="BJ18" s="7"/>
      <c r="BK18" s="85"/>
      <c r="BL18" s="85"/>
      <c r="BM18" s="74"/>
      <c r="BN18" s="236"/>
      <c r="BO18" s="7"/>
      <c r="BP18" s="85"/>
      <c r="BQ18" s="85"/>
      <c r="BR18" s="386"/>
      <c r="BS18" s="236"/>
      <c r="BT18" s="7"/>
      <c r="BU18" s="85"/>
      <c r="BV18" s="85"/>
      <c r="BW18" s="74"/>
      <c r="BX18" s="236"/>
      <c r="BY18" s="7"/>
      <c r="BZ18" s="85"/>
      <c r="CA18" s="85"/>
      <c r="CB18" s="74"/>
      <c r="CC18" s="236"/>
      <c r="CD18" s="7"/>
      <c r="CE18" s="85"/>
      <c r="CF18" s="85"/>
      <c r="CG18" s="74"/>
      <c r="CH18" s="236"/>
      <c r="CI18" s="7"/>
      <c r="CJ18" s="85"/>
      <c r="CK18" s="85"/>
      <c r="CL18" s="74"/>
      <c r="CM18" s="236"/>
      <c r="CN18" s="7"/>
      <c r="CO18" s="85"/>
      <c r="CP18" s="85"/>
      <c r="CQ18" s="74"/>
      <c r="CR18" s="236"/>
      <c r="CS18" s="7"/>
      <c r="CT18" s="85" t="s">
        <v>96</v>
      </c>
      <c r="CU18" s="85" t="s">
        <v>103</v>
      </c>
      <c r="CV18" s="74">
        <v>227.18</v>
      </c>
      <c r="CW18" s="169">
        <v>700</v>
      </c>
      <c r="CX18" s="7">
        <v>6.65</v>
      </c>
      <c r="CY18" s="85"/>
      <c r="CZ18" s="85"/>
      <c r="DA18" s="74"/>
      <c r="DB18" s="236"/>
      <c r="DC18" s="7"/>
      <c r="DD18" s="85"/>
      <c r="DE18" s="85"/>
      <c r="DF18" s="74"/>
      <c r="DG18" s="236"/>
      <c r="DH18" s="7"/>
      <c r="DI18" s="85"/>
      <c r="DJ18" s="85"/>
      <c r="DK18" s="74"/>
      <c r="DL18" s="236"/>
      <c r="DM18" s="7"/>
      <c r="DN18" s="77"/>
      <c r="DO18" s="77"/>
      <c r="DP18" s="77"/>
      <c r="DQ18" s="169"/>
      <c r="DR18" s="77"/>
      <c r="DS18" s="77"/>
      <c r="DT18" s="77"/>
      <c r="DU18" s="77"/>
      <c r="DV18" s="169"/>
      <c r="DW18" s="77"/>
      <c r="DX18" s="77"/>
      <c r="DY18" s="77"/>
      <c r="DZ18" s="77"/>
      <c r="EA18" s="169"/>
      <c r="EB18" s="77"/>
      <c r="EC18" s="85"/>
      <c r="ED18" s="9"/>
      <c r="EE18" s="74"/>
      <c r="EF18" s="236"/>
      <c r="EG18" s="7"/>
      <c r="EH18" s="85"/>
      <c r="EI18" s="85"/>
      <c r="EJ18" s="74"/>
      <c r="EK18" s="236"/>
      <c r="EL18" s="7"/>
      <c r="EM18" s="85"/>
      <c r="EN18" s="85"/>
      <c r="EO18" s="74"/>
      <c r="EP18" s="236"/>
      <c r="EQ18" s="7"/>
      <c r="ER18" s="85"/>
      <c r="ES18" s="85"/>
      <c r="ET18" s="74"/>
      <c r="EU18" s="236"/>
      <c r="EV18" s="7"/>
    </row>
    <row r="19" spans="1:152" ht="21">
      <c r="A19" s="230"/>
      <c r="B19" s="230"/>
      <c r="C19" s="387"/>
      <c r="D19" s="359"/>
      <c r="E19" s="93"/>
      <c r="F19" s="97"/>
      <c r="G19" s="15"/>
      <c r="H19" s="387"/>
      <c r="I19" s="359"/>
      <c r="J19" s="93"/>
      <c r="K19" s="97"/>
      <c r="L19" s="15"/>
      <c r="M19" s="107"/>
      <c r="N19" s="107"/>
      <c r="O19" s="93"/>
      <c r="P19" s="97"/>
      <c r="Q19" s="15"/>
      <c r="R19" s="387"/>
      <c r="S19" s="359"/>
      <c r="T19" s="93"/>
      <c r="U19" s="388"/>
      <c r="V19" s="15"/>
      <c r="W19" s="387"/>
      <c r="X19" s="359"/>
      <c r="Y19" s="93"/>
      <c r="Z19" s="388"/>
      <c r="AA19" s="15"/>
      <c r="AB19" s="107"/>
      <c r="AC19" s="107"/>
      <c r="AD19" s="93"/>
      <c r="AE19" s="388"/>
      <c r="AF19" s="15"/>
      <c r="AG19" s="107"/>
      <c r="AH19" s="107"/>
      <c r="AI19" s="93"/>
      <c r="AJ19" s="388"/>
      <c r="AK19" s="15"/>
      <c r="AL19" s="107"/>
      <c r="AM19" s="107"/>
      <c r="AN19" s="93"/>
      <c r="AO19" s="388"/>
      <c r="AP19" s="15"/>
      <c r="AQ19" s="107"/>
      <c r="AR19" s="107"/>
      <c r="AS19" s="93"/>
      <c r="AT19" s="388"/>
      <c r="AU19" s="15"/>
      <c r="AV19" s="107"/>
      <c r="AW19" s="107"/>
      <c r="AX19" s="93"/>
      <c r="AY19" s="388"/>
      <c r="AZ19" s="15"/>
      <c r="BA19" s="107"/>
      <c r="BB19" s="107"/>
      <c r="BC19" s="93"/>
      <c r="BD19" s="388"/>
      <c r="BE19" s="15"/>
      <c r="BF19" s="107"/>
      <c r="BG19" s="107"/>
      <c r="BH19" s="93"/>
      <c r="BI19" s="388"/>
      <c r="BJ19" s="15"/>
      <c r="BK19" s="107"/>
      <c r="BL19" s="107"/>
      <c r="BM19" s="93"/>
      <c r="BN19" s="388"/>
      <c r="BO19" s="15"/>
      <c r="BP19" s="107"/>
      <c r="BQ19" s="107"/>
      <c r="BR19" s="389"/>
      <c r="BS19" s="388"/>
      <c r="BT19" s="15"/>
      <c r="BU19" s="107"/>
      <c r="BV19" s="107"/>
      <c r="BW19" s="93"/>
      <c r="BX19" s="388"/>
      <c r="BY19" s="15"/>
      <c r="BZ19" s="107"/>
      <c r="CA19" s="107"/>
      <c r="CB19" s="93"/>
      <c r="CC19" s="388"/>
      <c r="CD19" s="15"/>
      <c r="CE19" s="107"/>
      <c r="CF19" s="107"/>
      <c r="CG19" s="93"/>
      <c r="CH19" s="388"/>
      <c r="CI19" s="15"/>
      <c r="CJ19" s="107"/>
      <c r="CK19" s="107"/>
      <c r="CL19" s="93"/>
      <c r="CM19" s="388"/>
      <c r="CN19" s="15"/>
      <c r="CO19" s="107"/>
      <c r="CP19" s="107"/>
      <c r="CQ19" s="93"/>
      <c r="CR19" s="388"/>
      <c r="CS19" s="15"/>
      <c r="CT19" s="107"/>
      <c r="CU19" s="107"/>
      <c r="CV19" s="93"/>
      <c r="CW19" s="97"/>
      <c r="CX19" s="15"/>
      <c r="CY19" s="107"/>
      <c r="CZ19" s="107"/>
      <c r="DA19" s="93"/>
      <c r="DB19" s="388"/>
      <c r="DC19" s="15"/>
      <c r="DD19" s="107"/>
      <c r="DE19" s="107"/>
      <c r="DF19" s="93"/>
      <c r="DG19" s="388"/>
      <c r="DH19" s="15"/>
      <c r="DI19" s="107"/>
      <c r="DJ19" s="107"/>
      <c r="DK19" s="93"/>
      <c r="DL19" s="388"/>
      <c r="DM19" s="15"/>
      <c r="DN19" s="387"/>
      <c r="DO19" s="387"/>
      <c r="DP19" s="387"/>
      <c r="DQ19" s="97"/>
      <c r="DR19" s="387"/>
      <c r="DS19" s="387"/>
      <c r="DT19" s="387"/>
      <c r="DU19" s="387"/>
      <c r="DV19" s="97"/>
      <c r="DW19" s="387"/>
      <c r="DX19" s="387"/>
      <c r="DY19" s="387"/>
      <c r="DZ19" s="387"/>
      <c r="EA19" s="97"/>
      <c r="EB19" s="387"/>
      <c r="EC19" s="107"/>
      <c r="ED19" s="360"/>
      <c r="EE19" s="93"/>
      <c r="EF19" s="388"/>
      <c r="EG19" s="15"/>
      <c r="EH19" s="107"/>
      <c r="EI19" s="107"/>
      <c r="EJ19" s="93"/>
      <c r="EK19" s="388"/>
      <c r="EL19" s="15"/>
      <c r="EM19" s="107"/>
      <c r="EN19" s="107"/>
      <c r="EO19" s="93"/>
      <c r="EP19" s="388"/>
      <c r="EQ19" s="15"/>
      <c r="ER19" s="107"/>
      <c r="ES19" s="107"/>
      <c r="ET19" s="93"/>
      <c r="EU19" s="388"/>
      <c r="EV19" s="15"/>
    </row>
    <row r="20" spans="1:152" ht="21.75" thickBot="1">
      <c r="A20" s="305"/>
      <c r="B20" s="262" t="s">
        <v>43</v>
      </c>
      <c r="C20" s="106"/>
      <c r="D20" s="106"/>
      <c r="E20" s="81">
        <v>521.08299999999997</v>
      </c>
      <c r="F20" s="369">
        <v>1900</v>
      </c>
      <c r="G20" s="81">
        <v>8.15</v>
      </c>
      <c r="H20" s="106"/>
      <c r="I20" s="106"/>
      <c r="J20" s="81">
        <v>642.99</v>
      </c>
      <c r="K20" s="369">
        <v>1850</v>
      </c>
      <c r="L20" s="83">
        <v>17.574999999999999</v>
      </c>
      <c r="M20" s="106"/>
      <c r="N20" s="106"/>
      <c r="O20" s="81">
        <v>1162.5</v>
      </c>
      <c r="P20" s="369">
        <v>1800</v>
      </c>
      <c r="Q20" s="83">
        <v>17.100000000000001</v>
      </c>
      <c r="R20" s="106"/>
      <c r="S20" s="106"/>
      <c r="T20" s="81">
        <v>187.6</v>
      </c>
      <c r="U20" s="369">
        <v>1800</v>
      </c>
      <c r="V20" s="83">
        <v>17.100000000000001</v>
      </c>
      <c r="W20" s="106"/>
      <c r="X20" s="106"/>
      <c r="Y20" s="81">
        <v>799.58</v>
      </c>
      <c r="Z20" s="369">
        <v>1850</v>
      </c>
      <c r="AA20" s="83">
        <v>17.574999999999999</v>
      </c>
      <c r="AB20" s="106"/>
      <c r="AC20" s="106"/>
      <c r="AD20" s="81">
        <v>775.04</v>
      </c>
      <c r="AE20" s="369">
        <v>2150</v>
      </c>
      <c r="AF20" s="83">
        <v>20.425000000000001</v>
      </c>
      <c r="AG20" s="106"/>
      <c r="AH20" s="106"/>
      <c r="AI20" s="81">
        <v>1012.91</v>
      </c>
      <c r="AJ20" s="369">
        <v>2500</v>
      </c>
      <c r="AK20" s="83">
        <v>23.75</v>
      </c>
      <c r="AL20" s="106"/>
      <c r="AM20" s="106"/>
      <c r="AN20" s="81">
        <v>1648.59</v>
      </c>
      <c r="AO20" s="369">
        <v>2600</v>
      </c>
      <c r="AP20" s="83">
        <v>24.7</v>
      </c>
      <c r="AQ20" s="106"/>
      <c r="AR20" s="106"/>
      <c r="AS20" s="81">
        <v>1436.11</v>
      </c>
      <c r="AT20" s="369">
        <v>2600</v>
      </c>
      <c r="AU20" s="83">
        <v>24.7</v>
      </c>
      <c r="AV20" s="106"/>
      <c r="AW20" s="106"/>
      <c r="AX20" s="81">
        <v>854.83</v>
      </c>
      <c r="AY20" s="369">
        <v>2250</v>
      </c>
      <c r="AZ20" s="83">
        <v>21.375</v>
      </c>
      <c r="BA20" s="106"/>
      <c r="BB20" s="106"/>
      <c r="BC20" s="81">
        <v>614.03</v>
      </c>
      <c r="BD20" s="369">
        <v>1700</v>
      </c>
      <c r="BE20" s="83">
        <v>16.149999999999999</v>
      </c>
      <c r="BF20" s="106"/>
      <c r="BG20" s="106"/>
      <c r="BH20" s="81">
        <v>722.94</v>
      </c>
      <c r="BI20" s="369">
        <v>1850</v>
      </c>
      <c r="BJ20" s="83">
        <v>17.574999999999999</v>
      </c>
      <c r="BK20" s="106"/>
      <c r="BL20" s="106"/>
      <c r="BM20" s="81">
        <v>835.43</v>
      </c>
      <c r="BN20" s="369">
        <v>1600</v>
      </c>
      <c r="BO20" s="83">
        <v>15.2</v>
      </c>
      <c r="BP20" s="106"/>
      <c r="BQ20" s="106"/>
      <c r="BR20" s="81">
        <v>627.53</v>
      </c>
      <c r="BS20" s="369">
        <v>1600</v>
      </c>
      <c r="BT20" s="83">
        <v>15.2</v>
      </c>
      <c r="BU20" s="106"/>
      <c r="BV20" s="106"/>
      <c r="BW20" s="81">
        <v>505.41</v>
      </c>
      <c r="BX20" s="369">
        <v>1550</v>
      </c>
      <c r="BY20" s="83">
        <v>14.725</v>
      </c>
      <c r="BZ20" s="106"/>
      <c r="CA20" s="106"/>
      <c r="CB20" s="81">
        <v>741.2</v>
      </c>
      <c r="CC20" s="369">
        <v>1600</v>
      </c>
      <c r="CD20" s="83">
        <v>15.2</v>
      </c>
      <c r="CE20" s="106"/>
      <c r="CF20" s="106"/>
      <c r="CG20" s="81">
        <v>483.12</v>
      </c>
      <c r="CH20" s="369">
        <v>1400</v>
      </c>
      <c r="CI20" s="83">
        <v>13.3</v>
      </c>
      <c r="CJ20" s="106"/>
      <c r="CK20" s="106"/>
      <c r="CL20" s="81">
        <v>738.91</v>
      </c>
      <c r="CM20" s="369">
        <v>2050</v>
      </c>
      <c r="CN20" s="83">
        <v>19.475000000000001</v>
      </c>
      <c r="CO20" s="106"/>
      <c r="CP20" s="106"/>
      <c r="CQ20" s="81">
        <v>448.91</v>
      </c>
      <c r="CR20" s="369">
        <v>1650</v>
      </c>
      <c r="CS20" s="83">
        <v>15.675000000000001</v>
      </c>
      <c r="CT20" s="106"/>
      <c r="CU20" s="106"/>
      <c r="CV20" s="81">
        <v>1088.5899999999999</v>
      </c>
      <c r="CW20" s="369">
        <v>2450</v>
      </c>
      <c r="CX20" s="83">
        <v>23.274999999999999</v>
      </c>
      <c r="CY20" s="106"/>
      <c r="CZ20" s="106"/>
      <c r="DA20" s="81">
        <v>776.62</v>
      </c>
      <c r="DB20" s="369">
        <v>2050</v>
      </c>
      <c r="DC20" s="83">
        <v>19.475000000000001</v>
      </c>
      <c r="DD20" s="106"/>
      <c r="DE20" s="106"/>
      <c r="DF20" s="81">
        <v>712.75</v>
      </c>
      <c r="DG20" s="369">
        <v>2300</v>
      </c>
      <c r="DH20" s="83">
        <v>21.85</v>
      </c>
      <c r="DI20" s="106"/>
      <c r="DJ20" s="106"/>
      <c r="DK20" s="81">
        <v>461.5</v>
      </c>
      <c r="DL20" s="369">
        <v>2300</v>
      </c>
      <c r="DM20" s="83">
        <v>21.85</v>
      </c>
      <c r="DN20" s="11"/>
      <c r="DO20" s="11"/>
      <c r="DP20" s="81">
        <v>725.4</v>
      </c>
      <c r="DQ20" s="369">
        <v>2700</v>
      </c>
      <c r="DR20" s="83">
        <v>25.65</v>
      </c>
      <c r="DS20" s="11"/>
      <c r="DT20" s="11"/>
      <c r="DU20" s="81">
        <v>363.62</v>
      </c>
      <c r="DV20" s="369">
        <v>1950</v>
      </c>
      <c r="DW20" s="83">
        <v>18.524999999999999</v>
      </c>
      <c r="DX20" s="11"/>
      <c r="DY20" s="11"/>
      <c r="DZ20" s="81">
        <v>590.1</v>
      </c>
      <c r="EA20" s="369">
        <v>1950</v>
      </c>
      <c r="EB20" s="83">
        <v>18.524999999999999</v>
      </c>
      <c r="EC20" s="106"/>
      <c r="ED20" s="106"/>
      <c r="EE20" s="81">
        <v>415.87</v>
      </c>
      <c r="EF20" s="369">
        <v>1800</v>
      </c>
      <c r="EG20" s="83">
        <v>17.100000000000001</v>
      </c>
      <c r="EH20" s="106"/>
      <c r="EI20" s="106"/>
      <c r="EJ20" s="81">
        <v>772.68</v>
      </c>
      <c r="EK20" s="369">
        <v>2550</v>
      </c>
      <c r="EL20" s="83">
        <v>24.225000000000001</v>
      </c>
      <c r="EM20" s="106"/>
      <c r="EN20" s="106"/>
      <c r="EO20" s="81">
        <v>578.79999999999995</v>
      </c>
      <c r="EP20" s="369">
        <v>1400</v>
      </c>
      <c r="EQ20" s="83">
        <v>13.3</v>
      </c>
      <c r="ER20" s="106"/>
      <c r="ES20" s="106"/>
      <c r="ET20" s="81">
        <v>526.94000000000005</v>
      </c>
      <c r="EU20" s="369">
        <v>1450</v>
      </c>
      <c r="EV20" s="83">
        <v>10.65</v>
      </c>
    </row>
    <row r="21" spans="1:152" ht="21">
      <c r="A21" s="306">
        <v>2</v>
      </c>
      <c r="B21" s="227" t="s">
        <v>112</v>
      </c>
      <c r="C21" s="85" t="s">
        <v>38</v>
      </c>
      <c r="D21" s="77">
        <v>2529</v>
      </c>
      <c r="E21" s="74">
        <v>872</v>
      </c>
      <c r="F21" s="236">
        <v>1300</v>
      </c>
      <c r="G21" s="7">
        <v>4.55</v>
      </c>
      <c r="H21" s="85" t="s">
        <v>38</v>
      </c>
      <c r="I21" s="77">
        <v>2526</v>
      </c>
      <c r="J21" s="74">
        <v>888</v>
      </c>
      <c r="K21" s="236">
        <v>900</v>
      </c>
      <c r="L21" s="390">
        <v>3.15</v>
      </c>
      <c r="M21" s="85" t="s">
        <v>38</v>
      </c>
      <c r="N21" s="77">
        <v>2528</v>
      </c>
      <c r="O21" s="74">
        <v>765</v>
      </c>
      <c r="P21" s="236">
        <v>700</v>
      </c>
      <c r="Q21" s="390">
        <v>2.4500000000000002</v>
      </c>
      <c r="R21" s="77" t="s">
        <v>38</v>
      </c>
      <c r="S21" s="77" t="s">
        <v>113</v>
      </c>
      <c r="T21" s="74">
        <v>454</v>
      </c>
      <c r="U21" s="236">
        <v>400</v>
      </c>
      <c r="V21" s="390">
        <v>1.4</v>
      </c>
      <c r="W21" s="85" t="s">
        <v>38</v>
      </c>
      <c r="X21" s="77" t="s">
        <v>114</v>
      </c>
      <c r="Y21" s="74">
        <v>203</v>
      </c>
      <c r="Z21" s="236">
        <v>250</v>
      </c>
      <c r="AA21" s="12">
        <v>0.875</v>
      </c>
      <c r="AB21" s="85" t="s">
        <v>38</v>
      </c>
      <c r="AC21" s="77"/>
      <c r="AD21" s="74">
        <v>0</v>
      </c>
      <c r="AE21" s="236">
        <v>0</v>
      </c>
      <c r="AF21" s="7">
        <v>0</v>
      </c>
      <c r="AG21" s="85" t="s">
        <v>38</v>
      </c>
      <c r="AH21" s="77"/>
      <c r="AI21" s="74">
        <v>0</v>
      </c>
      <c r="AJ21" s="236">
        <v>0</v>
      </c>
      <c r="AK21" s="7">
        <v>0</v>
      </c>
      <c r="AL21" s="85" t="s">
        <v>38</v>
      </c>
      <c r="AM21" s="77" t="s">
        <v>115</v>
      </c>
      <c r="AN21" s="74">
        <v>116</v>
      </c>
      <c r="AO21" s="236">
        <v>100</v>
      </c>
      <c r="AP21" s="390">
        <v>0.35</v>
      </c>
      <c r="AQ21" s="77" t="s">
        <v>38</v>
      </c>
      <c r="AR21" s="77" t="s">
        <v>111</v>
      </c>
      <c r="AS21" s="74">
        <v>98</v>
      </c>
      <c r="AT21" s="236">
        <v>100</v>
      </c>
      <c r="AU21" s="390">
        <v>0.35</v>
      </c>
      <c r="AV21" s="85" t="s">
        <v>38</v>
      </c>
      <c r="AW21" s="77" t="s">
        <v>116</v>
      </c>
      <c r="AX21" s="74">
        <v>248</v>
      </c>
      <c r="AY21" s="236">
        <v>300</v>
      </c>
      <c r="AZ21" s="390">
        <v>1.05</v>
      </c>
      <c r="BA21" s="85" t="s">
        <v>38</v>
      </c>
      <c r="BB21" s="77" t="s">
        <v>117</v>
      </c>
      <c r="BC21" s="74">
        <v>471</v>
      </c>
      <c r="BD21" s="236">
        <v>400</v>
      </c>
      <c r="BE21" s="390">
        <v>1.4</v>
      </c>
      <c r="BF21" s="85" t="s">
        <v>38</v>
      </c>
      <c r="BG21" s="77" t="s">
        <v>118</v>
      </c>
      <c r="BH21" s="74">
        <v>124</v>
      </c>
      <c r="BI21" s="236">
        <v>200</v>
      </c>
      <c r="BJ21" s="390">
        <v>0.7</v>
      </c>
      <c r="BK21" s="85" t="s">
        <v>38</v>
      </c>
      <c r="BL21" s="77" t="s">
        <v>119</v>
      </c>
      <c r="BM21" s="74">
        <v>326</v>
      </c>
      <c r="BN21" s="236">
        <v>400</v>
      </c>
      <c r="BO21" s="390">
        <v>1.4</v>
      </c>
      <c r="BP21" s="85" t="s">
        <v>38</v>
      </c>
      <c r="BQ21" s="77" t="s">
        <v>120</v>
      </c>
      <c r="BR21" s="74">
        <v>159</v>
      </c>
      <c r="BS21" s="236">
        <v>200</v>
      </c>
      <c r="BT21" s="390">
        <v>0.7</v>
      </c>
      <c r="BU21" s="85" t="s">
        <v>38</v>
      </c>
      <c r="BV21" s="77" t="s">
        <v>121</v>
      </c>
      <c r="BW21" s="74">
        <v>470</v>
      </c>
      <c r="BX21" s="236">
        <v>500</v>
      </c>
      <c r="BY21" s="390">
        <v>1.75</v>
      </c>
      <c r="BZ21" s="85" t="s">
        <v>38</v>
      </c>
      <c r="CA21" s="77"/>
      <c r="CB21" s="74">
        <v>0</v>
      </c>
      <c r="CC21" s="236">
        <v>0</v>
      </c>
      <c r="CD21" s="7">
        <v>0</v>
      </c>
      <c r="CE21" s="85" t="s">
        <v>38</v>
      </c>
      <c r="CF21" s="77"/>
      <c r="CG21" s="74">
        <v>0</v>
      </c>
      <c r="CH21" s="169">
        <v>0</v>
      </c>
      <c r="CI21" s="7">
        <v>0</v>
      </c>
      <c r="CJ21" s="85" t="s">
        <v>38</v>
      </c>
      <c r="CK21" s="77"/>
      <c r="CL21" s="74">
        <v>0</v>
      </c>
      <c r="CM21" s="236">
        <v>0</v>
      </c>
      <c r="CN21" s="7">
        <v>0</v>
      </c>
      <c r="CO21" s="85" t="s">
        <v>38</v>
      </c>
      <c r="CP21" s="77"/>
      <c r="CQ21" s="74">
        <v>0</v>
      </c>
      <c r="CR21" s="169">
        <v>0</v>
      </c>
      <c r="CS21" s="7">
        <v>0</v>
      </c>
      <c r="CT21" s="85" t="s">
        <v>38</v>
      </c>
      <c r="CU21" s="77"/>
      <c r="CV21" s="74">
        <v>0</v>
      </c>
      <c r="CW21" s="236">
        <v>0</v>
      </c>
      <c r="CX21" s="7">
        <v>0</v>
      </c>
      <c r="CY21" s="85" t="s">
        <v>38</v>
      </c>
      <c r="CZ21" s="77"/>
      <c r="DA21" s="74">
        <v>0</v>
      </c>
      <c r="DB21" s="236">
        <v>0</v>
      </c>
      <c r="DC21" s="7">
        <v>0</v>
      </c>
      <c r="DD21" s="85" t="s">
        <v>38</v>
      </c>
      <c r="DE21" s="77"/>
      <c r="DF21" s="74">
        <v>0</v>
      </c>
      <c r="DG21" s="236">
        <v>0</v>
      </c>
      <c r="DH21" s="7">
        <v>0</v>
      </c>
      <c r="DI21" s="85" t="s">
        <v>38</v>
      </c>
      <c r="DJ21" s="77"/>
      <c r="DK21" s="74">
        <v>0</v>
      </c>
      <c r="DL21" s="236">
        <v>0</v>
      </c>
      <c r="DM21" s="7">
        <v>0</v>
      </c>
      <c r="DN21" s="85" t="s">
        <v>38</v>
      </c>
      <c r="DO21" s="12" t="s">
        <v>122</v>
      </c>
      <c r="DP21" s="46">
        <v>496</v>
      </c>
      <c r="DQ21" s="169">
        <v>500</v>
      </c>
      <c r="DR21" s="390">
        <v>1.75</v>
      </c>
      <c r="DS21" s="85" t="s">
        <v>38</v>
      </c>
      <c r="DT21" s="12" t="s">
        <v>123</v>
      </c>
      <c r="DU21" s="74">
        <v>187</v>
      </c>
      <c r="DV21" s="169">
        <v>200</v>
      </c>
      <c r="DW21" s="390">
        <v>0.7</v>
      </c>
      <c r="DX21" s="85" t="s">
        <v>38</v>
      </c>
      <c r="DY21" s="12" t="s">
        <v>124</v>
      </c>
      <c r="DZ21" s="46">
        <v>427</v>
      </c>
      <c r="EA21" s="169">
        <v>500</v>
      </c>
      <c r="EB21" s="390">
        <v>1.75</v>
      </c>
      <c r="EC21" s="85" t="s">
        <v>38</v>
      </c>
      <c r="ED21" s="77" t="s">
        <v>125</v>
      </c>
      <c r="EE21" s="74">
        <v>313</v>
      </c>
      <c r="EF21" s="236">
        <v>400</v>
      </c>
      <c r="EG21" s="390">
        <v>1.4</v>
      </c>
      <c r="EH21" s="85" t="s">
        <v>38</v>
      </c>
      <c r="EI21" s="5" t="s">
        <v>126</v>
      </c>
      <c r="EJ21" s="74">
        <v>459</v>
      </c>
      <c r="EK21" s="236">
        <v>500</v>
      </c>
      <c r="EL21" s="390">
        <v>1.75</v>
      </c>
      <c r="EM21" s="85" t="s">
        <v>38</v>
      </c>
      <c r="EN21" s="12" t="s">
        <v>127</v>
      </c>
      <c r="EO21" s="46">
        <v>412</v>
      </c>
      <c r="EP21" s="236">
        <v>500</v>
      </c>
      <c r="EQ21" s="390">
        <v>1.75</v>
      </c>
      <c r="ER21" s="85" t="s">
        <v>38</v>
      </c>
      <c r="ES21" s="12" t="s">
        <v>128</v>
      </c>
      <c r="ET21" s="46">
        <v>390</v>
      </c>
      <c r="EU21" s="236">
        <v>400</v>
      </c>
      <c r="EV21" s="390">
        <v>1.4</v>
      </c>
    </row>
    <row r="22" spans="1:152" ht="21">
      <c r="A22" s="226"/>
      <c r="B22" s="226"/>
      <c r="C22" s="77" t="s">
        <v>39</v>
      </c>
      <c r="D22" s="77"/>
      <c r="E22" s="74">
        <v>0</v>
      </c>
      <c r="F22" s="236">
        <v>0</v>
      </c>
      <c r="G22" s="7">
        <v>0</v>
      </c>
      <c r="H22" s="77" t="s">
        <v>38</v>
      </c>
      <c r="I22" s="77">
        <v>2527</v>
      </c>
      <c r="J22" s="74">
        <v>720</v>
      </c>
      <c r="K22" s="236">
        <v>900</v>
      </c>
      <c r="L22" s="390">
        <v>3.15</v>
      </c>
      <c r="M22" s="77" t="s">
        <v>39</v>
      </c>
      <c r="N22" s="77">
        <v>2523</v>
      </c>
      <c r="O22" s="74">
        <v>988</v>
      </c>
      <c r="P22" s="236">
        <v>800</v>
      </c>
      <c r="Q22" s="390">
        <v>4</v>
      </c>
      <c r="R22" s="77" t="s">
        <v>38</v>
      </c>
      <c r="S22" s="12" t="s">
        <v>106</v>
      </c>
      <c r="T22" s="46">
        <v>527</v>
      </c>
      <c r="U22" s="236">
        <v>500</v>
      </c>
      <c r="V22" s="390">
        <v>1.75</v>
      </c>
      <c r="W22" s="77" t="s">
        <v>38</v>
      </c>
      <c r="X22" s="77" t="s">
        <v>129</v>
      </c>
      <c r="Y22" s="74">
        <v>338</v>
      </c>
      <c r="Z22" s="236">
        <v>350</v>
      </c>
      <c r="AA22" s="12">
        <v>1.2250000000000001</v>
      </c>
      <c r="AB22" s="85" t="s">
        <v>39</v>
      </c>
      <c r="AC22" s="77">
        <v>2524</v>
      </c>
      <c r="AD22" s="74">
        <v>521</v>
      </c>
      <c r="AE22" s="236">
        <v>700</v>
      </c>
      <c r="AF22" s="390">
        <v>3.5</v>
      </c>
      <c r="AG22" s="85" t="s">
        <v>39</v>
      </c>
      <c r="AH22" s="85">
        <v>2526</v>
      </c>
      <c r="AI22" s="77">
        <v>888</v>
      </c>
      <c r="AJ22" s="236">
        <v>900</v>
      </c>
      <c r="AK22" s="390">
        <v>4.5</v>
      </c>
      <c r="AL22" s="85" t="s">
        <v>39</v>
      </c>
      <c r="AM22" s="77">
        <v>2528</v>
      </c>
      <c r="AN22" s="74">
        <v>765</v>
      </c>
      <c r="AO22" s="236">
        <v>800</v>
      </c>
      <c r="AP22" s="12">
        <v>4</v>
      </c>
      <c r="AQ22" s="85" t="s">
        <v>38</v>
      </c>
      <c r="AR22" s="12" t="s">
        <v>104</v>
      </c>
      <c r="AS22" s="46">
        <v>274</v>
      </c>
      <c r="AT22" s="236">
        <v>300</v>
      </c>
      <c r="AU22" s="390">
        <v>1.05</v>
      </c>
      <c r="AV22" s="77" t="s">
        <v>38</v>
      </c>
      <c r="AW22" s="77" t="s">
        <v>130</v>
      </c>
      <c r="AX22" s="74">
        <v>196</v>
      </c>
      <c r="AY22" s="236">
        <v>200</v>
      </c>
      <c r="AZ22" s="390">
        <v>0.7</v>
      </c>
      <c r="BA22" s="77" t="s">
        <v>38</v>
      </c>
      <c r="BB22" s="77" t="s">
        <v>131</v>
      </c>
      <c r="BC22" s="74">
        <v>437</v>
      </c>
      <c r="BD22" s="236">
        <v>400</v>
      </c>
      <c r="BE22" s="390">
        <v>1.4</v>
      </c>
      <c r="BF22" s="85" t="s">
        <v>38</v>
      </c>
      <c r="BG22" s="77" t="s">
        <v>132</v>
      </c>
      <c r="BH22" s="74">
        <v>385</v>
      </c>
      <c r="BI22" s="236">
        <v>400</v>
      </c>
      <c r="BJ22" s="390">
        <v>1.4</v>
      </c>
      <c r="BK22" s="85" t="s">
        <v>39</v>
      </c>
      <c r="BL22" s="77"/>
      <c r="BM22" s="74">
        <v>0</v>
      </c>
      <c r="BN22" s="236">
        <v>0</v>
      </c>
      <c r="BO22" s="7">
        <v>0</v>
      </c>
      <c r="BP22" s="85" t="s">
        <v>39</v>
      </c>
      <c r="BQ22" s="77" t="s">
        <v>133</v>
      </c>
      <c r="BR22" s="74">
        <v>284</v>
      </c>
      <c r="BS22" s="236">
        <v>500</v>
      </c>
      <c r="BT22" s="390">
        <v>2.5</v>
      </c>
      <c r="BU22" s="85" t="s">
        <v>39</v>
      </c>
      <c r="BV22" s="12" t="s">
        <v>134</v>
      </c>
      <c r="BW22" s="74">
        <v>77</v>
      </c>
      <c r="BX22" s="236">
        <v>100</v>
      </c>
      <c r="BY22" s="7">
        <v>0.5</v>
      </c>
      <c r="BZ22" s="85" t="s">
        <v>39</v>
      </c>
      <c r="CA22" s="77" t="s">
        <v>113</v>
      </c>
      <c r="CB22" s="74">
        <v>454</v>
      </c>
      <c r="CC22" s="236">
        <v>500</v>
      </c>
      <c r="CD22" s="390">
        <v>2.5</v>
      </c>
      <c r="CE22" s="85" t="s">
        <v>39</v>
      </c>
      <c r="CF22" s="77" t="s">
        <v>114</v>
      </c>
      <c r="CG22" s="74">
        <v>203</v>
      </c>
      <c r="CH22" s="236">
        <v>250</v>
      </c>
      <c r="CI22" s="390">
        <v>1.25</v>
      </c>
      <c r="CJ22" s="77" t="s">
        <v>39</v>
      </c>
      <c r="CK22" s="77" t="s">
        <v>111</v>
      </c>
      <c r="CL22" s="74">
        <v>98</v>
      </c>
      <c r="CM22" s="236">
        <v>150</v>
      </c>
      <c r="CN22" s="390">
        <v>0.75</v>
      </c>
      <c r="CO22" s="85" t="s">
        <v>39</v>
      </c>
      <c r="CP22" s="77" t="s">
        <v>115</v>
      </c>
      <c r="CQ22" s="74">
        <v>116</v>
      </c>
      <c r="CR22" s="236">
        <v>150</v>
      </c>
      <c r="CS22" s="390">
        <v>0.75</v>
      </c>
      <c r="CT22" s="85" t="s">
        <v>39</v>
      </c>
      <c r="CU22" s="77" t="s">
        <v>117</v>
      </c>
      <c r="CV22" s="74">
        <v>471</v>
      </c>
      <c r="CW22" s="236">
        <v>500</v>
      </c>
      <c r="CX22" s="390">
        <v>2.5</v>
      </c>
      <c r="CY22" s="85" t="s">
        <v>39</v>
      </c>
      <c r="CZ22" s="77" t="s">
        <v>118</v>
      </c>
      <c r="DA22" s="74">
        <v>124</v>
      </c>
      <c r="DB22" s="236">
        <v>200</v>
      </c>
      <c r="DC22" s="390">
        <v>1</v>
      </c>
      <c r="DD22" s="85" t="s">
        <v>39</v>
      </c>
      <c r="DE22" s="77" t="s">
        <v>119</v>
      </c>
      <c r="DF22" s="74">
        <v>326</v>
      </c>
      <c r="DG22" s="236">
        <v>400</v>
      </c>
      <c r="DH22" s="390">
        <v>2</v>
      </c>
      <c r="DI22" s="85" t="s">
        <v>39</v>
      </c>
      <c r="DJ22" s="77" t="s">
        <v>120</v>
      </c>
      <c r="DK22" s="74">
        <v>159</v>
      </c>
      <c r="DL22" s="236">
        <v>250</v>
      </c>
      <c r="DM22" s="390">
        <v>1.25</v>
      </c>
      <c r="DN22" s="85" t="s">
        <v>39</v>
      </c>
      <c r="DO22" s="77"/>
      <c r="DP22" s="74">
        <v>0</v>
      </c>
      <c r="DQ22" s="169">
        <v>0</v>
      </c>
      <c r="DR22" s="7">
        <v>0</v>
      </c>
      <c r="DS22" s="77" t="s">
        <v>39</v>
      </c>
      <c r="DT22" s="77" t="s">
        <v>115</v>
      </c>
      <c r="DU22" s="74">
        <v>116</v>
      </c>
      <c r="DV22" s="169">
        <v>250</v>
      </c>
      <c r="DW22" s="390">
        <v>1.25</v>
      </c>
      <c r="DX22" s="85" t="s">
        <v>39</v>
      </c>
      <c r="DY22" s="77"/>
      <c r="DZ22" s="74">
        <v>0</v>
      </c>
      <c r="EA22" s="169">
        <v>0</v>
      </c>
      <c r="EB22" s="7">
        <v>0</v>
      </c>
      <c r="EC22" s="85" t="s">
        <v>39</v>
      </c>
      <c r="ED22" s="77"/>
      <c r="EE22" s="74">
        <v>0</v>
      </c>
      <c r="EF22" s="236">
        <v>0</v>
      </c>
      <c r="EG22" s="7">
        <v>0</v>
      </c>
      <c r="EH22" s="85" t="s">
        <v>39</v>
      </c>
      <c r="EI22" s="77"/>
      <c r="EJ22" s="74">
        <v>0</v>
      </c>
      <c r="EK22" s="236">
        <v>0</v>
      </c>
      <c r="EL22" s="7">
        <v>0</v>
      </c>
      <c r="EM22" s="85" t="s">
        <v>39</v>
      </c>
      <c r="EN22" s="77"/>
      <c r="EO22" s="74">
        <v>0</v>
      </c>
      <c r="EP22" s="236">
        <v>0</v>
      </c>
      <c r="EQ22" s="7">
        <v>0</v>
      </c>
      <c r="ER22" s="85" t="s">
        <v>39</v>
      </c>
      <c r="ES22" s="12" t="s">
        <v>122</v>
      </c>
      <c r="ET22" s="46">
        <v>496</v>
      </c>
      <c r="EU22" s="169">
        <v>700</v>
      </c>
      <c r="EV22" s="7">
        <v>3.5</v>
      </c>
    </row>
    <row r="23" spans="1:152" ht="21">
      <c r="A23" s="306"/>
      <c r="B23" s="227"/>
      <c r="C23" s="12" t="s">
        <v>96</v>
      </c>
      <c r="D23" s="12">
        <v>2521</v>
      </c>
      <c r="E23" s="46">
        <v>459</v>
      </c>
      <c r="F23" s="236">
        <v>2350</v>
      </c>
      <c r="G23" s="7">
        <v>18.8</v>
      </c>
      <c r="H23" s="77" t="s">
        <v>39</v>
      </c>
      <c r="I23" s="77"/>
      <c r="J23" s="74">
        <v>0</v>
      </c>
      <c r="K23" s="236">
        <v>0</v>
      </c>
      <c r="L23" s="7">
        <v>0</v>
      </c>
      <c r="M23" s="12" t="s">
        <v>96</v>
      </c>
      <c r="N23" s="12">
        <v>2521</v>
      </c>
      <c r="O23" s="46">
        <v>427</v>
      </c>
      <c r="P23" s="236">
        <v>900</v>
      </c>
      <c r="Q23" s="390">
        <v>7.2</v>
      </c>
      <c r="R23" s="77" t="s">
        <v>38</v>
      </c>
      <c r="S23" s="12" t="s">
        <v>134</v>
      </c>
      <c r="T23" s="74">
        <v>77</v>
      </c>
      <c r="U23" s="236">
        <v>100</v>
      </c>
      <c r="V23" s="390">
        <v>0.35</v>
      </c>
      <c r="W23" s="85" t="s">
        <v>38</v>
      </c>
      <c r="X23" s="12" t="s">
        <v>135</v>
      </c>
      <c r="Y23" s="46">
        <v>344</v>
      </c>
      <c r="Z23" s="236">
        <v>350</v>
      </c>
      <c r="AA23" s="12">
        <v>1.2250000000000001</v>
      </c>
      <c r="AB23" s="77" t="s">
        <v>39</v>
      </c>
      <c r="AC23" s="77">
        <v>2525</v>
      </c>
      <c r="AD23" s="74">
        <v>783</v>
      </c>
      <c r="AE23" s="236">
        <v>800</v>
      </c>
      <c r="AF23" s="390">
        <v>4</v>
      </c>
      <c r="AG23" s="6" t="s">
        <v>39</v>
      </c>
      <c r="AH23" s="77">
        <v>2527</v>
      </c>
      <c r="AI23" s="77">
        <v>720</v>
      </c>
      <c r="AJ23" s="236">
        <v>700</v>
      </c>
      <c r="AK23" s="390">
        <v>3.5</v>
      </c>
      <c r="AL23" s="12" t="s">
        <v>96</v>
      </c>
      <c r="AM23" s="12">
        <v>2523</v>
      </c>
      <c r="AN23" s="46">
        <v>527</v>
      </c>
      <c r="AO23" s="236">
        <v>1200</v>
      </c>
      <c r="AP23" s="12">
        <v>9.6</v>
      </c>
      <c r="AQ23" s="77" t="s">
        <v>38</v>
      </c>
      <c r="AR23" s="12" t="s">
        <v>105</v>
      </c>
      <c r="AS23" s="74">
        <v>97</v>
      </c>
      <c r="AT23" s="236">
        <v>100</v>
      </c>
      <c r="AU23" s="390">
        <v>0.35</v>
      </c>
      <c r="AV23" s="85" t="s">
        <v>38</v>
      </c>
      <c r="AW23" s="12" t="s">
        <v>136</v>
      </c>
      <c r="AX23" s="46">
        <v>319</v>
      </c>
      <c r="AY23" s="236">
        <v>300</v>
      </c>
      <c r="AZ23" s="390">
        <v>1.05</v>
      </c>
      <c r="BA23" s="85" t="s">
        <v>38</v>
      </c>
      <c r="BB23" s="12" t="s">
        <v>137</v>
      </c>
      <c r="BC23" s="46">
        <v>404</v>
      </c>
      <c r="BD23" s="236">
        <v>400</v>
      </c>
      <c r="BE23" s="390">
        <v>1.4</v>
      </c>
      <c r="BF23" s="85" t="s">
        <v>39</v>
      </c>
      <c r="BG23" s="77"/>
      <c r="BH23" s="74">
        <v>0</v>
      </c>
      <c r="BI23" s="236">
        <v>0</v>
      </c>
      <c r="BJ23" s="7">
        <v>0</v>
      </c>
      <c r="BK23" s="12" t="s">
        <v>96</v>
      </c>
      <c r="BL23" s="77">
        <v>2525</v>
      </c>
      <c r="BM23" s="74">
        <v>503</v>
      </c>
      <c r="BN23" s="236">
        <v>1400</v>
      </c>
      <c r="BO23" s="390">
        <v>11.2</v>
      </c>
      <c r="BP23" s="12" t="s">
        <v>96</v>
      </c>
      <c r="BQ23" s="12">
        <v>2525</v>
      </c>
      <c r="BR23" s="46">
        <v>184</v>
      </c>
      <c r="BS23" s="236">
        <v>600</v>
      </c>
      <c r="BT23" s="390">
        <v>4.8</v>
      </c>
      <c r="BU23" s="12" t="s">
        <v>96</v>
      </c>
      <c r="BV23" s="77">
        <v>2526</v>
      </c>
      <c r="BW23" s="74">
        <v>493</v>
      </c>
      <c r="BX23" s="236">
        <v>1400</v>
      </c>
      <c r="BY23" s="390">
        <v>11.2</v>
      </c>
      <c r="BZ23" s="85" t="s">
        <v>39</v>
      </c>
      <c r="CA23" s="12" t="s">
        <v>106</v>
      </c>
      <c r="CB23" s="46">
        <v>527</v>
      </c>
      <c r="CC23" s="236">
        <v>600</v>
      </c>
      <c r="CD23" s="390">
        <v>3</v>
      </c>
      <c r="CE23" s="77" t="s">
        <v>39</v>
      </c>
      <c r="CF23" s="77" t="s">
        <v>129</v>
      </c>
      <c r="CG23" s="74">
        <v>338</v>
      </c>
      <c r="CH23" s="236">
        <v>400</v>
      </c>
      <c r="CI23" s="390">
        <v>2</v>
      </c>
      <c r="CJ23" s="85" t="s">
        <v>39</v>
      </c>
      <c r="CK23" s="12" t="s">
        <v>104</v>
      </c>
      <c r="CL23" s="46">
        <v>274</v>
      </c>
      <c r="CM23" s="236">
        <v>350</v>
      </c>
      <c r="CN23" s="390">
        <v>1.75</v>
      </c>
      <c r="CO23" s="85" t="s">
        <v>39</v>
      </c>
      <c r="CP23" s="77" t="s">
        <v>116</v>
      </c>
      <c r="CQ23" s="74">
        <v>248</v>
      </c>
      <c r="CR23" s="236">
        <v>300</v>
      </c>
      <c r="CS23" s="390">
        <v>1.5</v>
      </c>
      <c r="CT23" s="77" t="s">
        <v>39</v>
      </c>
      <c r="CU23" s="77" t="s">
        <v>131</v>
      </c>
      <c r="CV23" s="74">
        <v>437</v>
      </c>
      <c r="CW23" s="236">
        <v>400</v>
      </c>
      <c r="CX23" s="390">
        <v>2</v>
      </c>
      <c r="CY23" s="77" t="s">
        <v>39</v>
      </c>
      <c r="CZ23" s="77" t="s">
        <v>132</v>
      </c>
      <c r="DA23" s="74">
        <v>385</v>
      </c>
      <c r="DB23" s="236">
        <v>450</v>
      </c>
      <c r="DC23" s="390">
        <v>2.25</v>
      </c>
      <c r="DD23" s="12" t="s">
        <v>96</v>
      </c>
      <c r="DE23" s="12" t="s">
        <v>134</v>
      </c>
      <c r="DF23" s="74">
        <v>77</v>
      </c>
      <c r="DG23" s="236">
        <v>200</v>
      </c>
      <c r="DH23" s="390">
        <v>1.6</v>
      </c>
      <c r="DI23" s="77" t="s">
        <v>39</v>
      </c>
      <c r="DJ23" s="77" t="s">
        <v>133</v>
      </c>
      <c r="DK23" s="74">
        <v>284</v>
      </c>
      <c r="DL23" s="236">
        <v>400</v>
      </c>
      <c r="DM23" s="390">
        <v>2</v>
      </c>
      <c r="DN23" s="12" t="s">
        <v>96</v>
      </c>
      <c r="DO23" s="12" t="s">
        <v>135</v>
      </c>
      <c r="DP23" s="46">
        <v>344</v>
      </c>
      <c r="DQ23" s="169">
        <v>800</v>
      </c>
      <c r="DR23" s="390">
        <v>6.4</v>
      </c>
      <c r="DS23" s="12" t="s">
        <v>96</v>
      </c>
      <c r="DT23" s="77" t="s">
        <v>111</v>
      </c>
      <c r="DU23" s="74">
        <v>98</v>
      </c>
      <c r="DV23" s="169">
        <v>250</v>
      </c>
      <c r="DW23" s="390">
        <v>2</v>
      </c>
      <c r="DX23" s="12" t="s">
        <v>96</v>
      </c>
      <c r="DY23" s="12" t="s">
        <v>104</v>
      </c>
      <c r="DZ23" s="46">
        <v>274</v>
      </c>
      <c r="EA23" s="169">
        <v>700</v>
      </c>
      <c r="EB23" s="390">
        <v>5.6</v>
      </c>
      <c r="EC23" s="12" t="s">
        <v>96</v>
      </c>
      <c r="ED23" s="77" t="s">
        <v>116</v>
      </c>
      <c r="EE23" s="74">
        <v>248</v>
      </c>
      <c r="EF23" s="236">
        <v>700</v>
      </c>
      <c r="EG23" s="390">
        <v>5.6</v>
      </c>
      <c r="EH23" s="12" t="s">
        <v>96</v>
      </c>
      <c r="EI23" s="12" t="s">
        <v>136</v>
      </c>
      <c r="EJ23" s="46">
        <v>319</v>
      </c>
      <c r="EK23" s="236">
        <v>800</v>
      </c>
      <c r="EL23" s="390">
        <v>6.4</v>
      </c>
      <c r="EM23" s="12" t="s">
        <v>96</v>
      </c>
      <c r="EN23" s="77" t="s">
        <v>117</v>
      </c>
      <c r="EO23" s="74">
        <v>471</v>
      </c>
      <c r="EP23" s="236">
        <v>1200</v>
      </c>
      <c r="EQ23" s="390">
        <v>9.6</v>
      </c>
      <c r="ER23" s="12" t="s">
        <v>96</v>
      </c>
      <c r="ES23" s="77" t="s">
        <v>131</v>
      </c>
      <c r="ET23" s="74">
        <v>437</v>
      </c>
      <c r="EU23" s="236">
        <v>1200</v>
      </c>
      <c r="EV23" s="390">
        <v>9.6</v>
      </c>
    </row>
    <row r="24" spans="1:152" ht="21">
      <c r="A24" s="226"/>
      <c r="B24" s="226"/>
      <c r="C24" s="85"/>
      <c r="D24" s="85"/>
      <c r="E24" s="74"/>
      <c r="F24" s="236"/>
      <c r="G24" s="7"/>
      <c r="H24" s="12" t="s">
        <v>96</v>
      </c>
      <c r="I24" s="12">
        <v>2520</v>
      </c>
      <c r="J24" s="46">
        <v>187</v>
      </c>
      <c r="K24" s="236">
        <v>600</v>
      </c>
      <c r="L24" s="390">
        <v>4.8</v>
      </c>
      <c r="M24" s="85"/>
      <c r="N24" s="85"/>
      <c r="O24" s="74"/>
      <c r="P24" s="236"/>
      <c r="Q24" s="7"/>
      <c r="R24" s="77" t="s">
        <v>38</v>
      </c>
      <c r="S24" s="12" t="s">
        <v>138</v>
      </c>
      <c r="T24" s="74">
        <v>409</v>
      </c>
      <c r="U24" s="236">
        <v>400</v>
      </c>
      <c r="V24" s="390">
        <v>1.4</v>
      </c>
      <c r="W24" s="77" t="s">
        <v>38</v>
      </c>
      <c r="X24" s="12" t="s">
        <v>104</v>
      </c>
      <c r="Y24" s="74">
        <v>279</v>
      </c>
      <c r="Z24" s="236">
        <v>300</v>
      </c>
      <c r="AA24" s="390">
        <v>1.05</v>
      </c>
      <c r="AB24" s="12" t="s">
        <v>96</v>
      </c>
      <c r="AC24" s="12">
        <v>2522</v>
      </c>
      <c r="AD24" s="46">
        <v>412</v>
      </c>
      <c r="AE24" s="236">
        <v>1000</v>
      </c>
      <c r="AF24" s="390">
        <v>8</v>
      </c>
      <c r="AG24" s="6" t="s">
        <v>96</v>
      </c>
      <c r="AH24" s="12">
        <v>2522</v>
      </c>
      <c r="AI24" s="46">
        <v>390</v>
      </c>
      <c r="AJ24" s="236">
        <v>800</v>
      </c>
      <c r="AK24" s="390">
        <v>6.4</v>
      </c>
      <c r="AL24" s="85"/>
      <c r="AM24" s="85" t="s">
        <v>139</v>
      </c>
      <c r="AN24" s="74"/>
      <c r="AO24" s="236"/>
      <c r="AP24" s="7"/>
      <c r="AQ24" s="85" t="s">
        <v>38</v>
      </c>
      <c r="AR24" s="12" t="s">
        <v>140</v>
      </c>
      <c r="AS24" s="74">
        <v>332</v>
      </c>
      <c r="AT24" s="236">
        <v>300</v>
      </c>
      <c r="AU24" s="390">
        <v>1.05</v>
      </c>
      <c r="AV24" s="77" t="s">
        <v>38</v>
      </c>
      <c r="AW24" s="12" t="s">
        <v>141</v>
      </c>
      <c r="AX24" s="74">
        <v>101</v>
      </c>
      <c r="AY24" s="236">
        <v>100</v>
      </c>
      <c r="AZ24" s="390">
        <v>0.35</v>
      </c>
      <c r="BA24" s="85" t="s">
        <v>39</v>
      </c>
      <c r="BB24" s="77"/>
      <c r="BC24" s="74">
        <v>0</v>
      </c>
      <c r="BD24" s="236">
        <v>0</v>
      </c>
      <c r="BE24" s="7">
        <v>0</v>
      </c>
      <c r="BF24" s="12" t="s">
        <v>96</v>
      </c>
      <c r="BG24" s="77">
        <v>2524</v>
      </c>
      <c r="BH24" s="74">
        <v>521</v>
      </c>
      <c r="BI24" s="236">
        <v>1500</v>
      </c>
      <c r="BJ24" s="390">
        <v>12</v>
      </c>
      <c r="BK24" s="12"/>
      <c r="BL24" s="12" t="s">
        <v>142</v>
      </c>
      <c r="BM24" s="46"/>
      <c r="BN24" s="236"/>
      <c r="BO24" s="390"/>
      <c r="BP24" s="85"/>
      <c r="BQ24" s="85" t="s">
        <v>143</v>
      </c>
      <c r="BR24" s="74"/>
      <c r="BS24" s="236"/>
      <c r="BT24" s="14"/>
      <c r="BU24" s="12"/>
      <c r="BV24" s="12"/>
      <c r="BW24" s="46" t="s">
        <v>144</v>
      </c>
      <c r="BX24" s="236"/>
      <c r="BY24" s="390"/>
      <c r="BZ24" s="85" t="s">
        <v>39</v>
      </c>
      <c r="CA24" s="12" t="s">
        <v>138</v>
      </c>
      <c r="CB24" s="74">
        <v>409</v>
      </c>
      <c r="CC24" s="236">
        <v>400</v>
      </c>
      <c r="CD24" s="390">
        <v>2</v>
      </c>
      <c r="CE24" s="85" t="s">
        <v>39</v>
      </c>
      <c r="CF24" s="12" t="s">
        <v>135</v>
      </c>
      <c r="CG24" s="46">
        <v>344</v>
      </c>
      <c r="CH24" s="236">
        <v>400</v>
      </c>
      <c r="CI24" s="390">
        <v>2</v>
      </c>
      <c r="CJ24" s="77" t="s">
        <v>39</v>
      </c>
      <c r="CK24" s="12" t="s">
        <v>105</v>
      </c>
      <c r="CL24" s="74">
        <v>97</v>
      </c>
      <c r="CM24" s="236">
        <v>150</v>
      </c>
      <c r="CN24" s="390">
        <v>0.75</v>
      </c>
      <c r="CO24" s="77" t="s">
        <v>39</v>
      </c>
      <c r="CP24" s="77" t="s">
        <v>130</v>
      </c>
      <c r="CQ24" s="74">
        <v>196</v>
      </c>
      <c r="CR24" s="236">
        <v>250</v>
      </c>
      <c r="CS24" s="390">
        <v>1.25</v>
      </c>
      <c r="CT24" s="85" t="s">
        <v>39</v>
      </c>
      <c r="CU24" s="12" t="s">
        <v>137</v>
      </c>
      <c r="CV24" s="46">
        <v>404</v>
      </c>
      <c r="CW24" s="236">
        <v>400</v>
      </c>
      <c r="CX24" s="390">
        <v>2</v>
      </c>
      <c r="CY24" s="12" t="s">
        <v>96</v>
      </c>
      <c r="CZ24" s="12" t="s">
        <v>106</v>
      </c>
      <c r="DA24" s="46">
        <v>527</v>
      </c>
      <c r="DB24" s="236">
        <v>1500</v>
      </c>
      <c r="DC24" s="390">
        <v>12</v>
      </c>
      <c r="DD24" s="12" t="s">
        <v>96</v>
      </c>
      <c r="DE24" s="12" t="s">
        <v>138</v>
      </c>
      <c r="DF24" s="74">
        <v>409</v>
      </c>
      <c r="DG24" s="236">
        <v>1200</v>
      </c>
      <c r="DH24" s="390">
        <v>9.6</v>
      </c>
      <c r="DI24" s="12" t="s">
        <v>96</v>
      </c>
      <c r="DJ24" s="77" t="s">
        <v>114</v>
      </c>
      <c r="DK24" s="74">
        <v>203</v>
      </c>
      <c r="DL24" s="236">
        <v>500</v>
      </c>
      <c r="DM24" s="390">
        <v>4</v>
      </c>
      <c r="DN24" s="12" t="s">
        <v>96</v>
      </c>
      <c r="DO24" s="12" t="s">
        <v>104</v>
      </c>
      <c r="DP24" s="74">
        <v>279</v>
      </c>
      <c r="DQ24" s="169">
        <v>700</v>
      </c>
      <c r="DR24" s="390">
        <v>5.6</v>
      </c>
      <c r="DS24" s="12" t="s">
        <v>96</v>
      </c>
      <c r="DT24" s="12" t="s">
        <v>104</v>
      </c>
      <c r="DU24" s="74">
        <v>274</v>
      </c>
      <c r="DV24" s="169">
        <v>600</v>
      </c>
      <c r="DW24" s="390">
        <v>4.8</v>
      </c>
      <c r="DX24" s="12" t="s">
        <v>96</v>
      </c>
      <c r="DY24" s="12" t="s">
        <v>140</v>
      </c>
      <c r="DZ24" s="74">
        <v>332</v>
      </c>
      <c r="EA24" s="169">
        <v>800</v>
      </c>
      <c r="EB24" s="390">
        <v>6.4</v>
      </c>
      <c r="EC24" s="12" t="s">
        <v>96</v>
      </c>
      <c r="ED24" s="77" t="s">
        <v>130</v>
      </c>
      <c r="EE24" s="74">
        <v>196</v>
      </c>
      <c r="EF24" s="236">
        <v>600</v>
      </c>
      <c r="EG24" s="390">
        <v>4.8</v>
      </c>
      <c r="EH24" s="12" t="s">
        <v>96</v>
      </c>
      <c r="EI24" s="12" t="s">
        <v>141</v>
      </c>
      <c r="EJ24" s="74">
        <v>101</v>
      </c>
      <c r="EK24" s="236">
        <v>250</v>
      </c>
      <c r="EL24" s="390">
        <v>2</v>
      </c>
      <c r="EM24" s="77"/>
      <c r="EN24" s="77"/>
      <c r="EO24" s="77"/>
      <c r="EP24" s="236"/>
      <c r="EQ24" s="77"/>
      <c r="ER24" s="77"/>
      <c r="ES24" s="77"/>
      <c r="ET24" s="77"/>
      <c r="EU24" s="236"/>
      <c r="EV24" s="77"/>
    </row>
    <row r="25" spans="1:152" ht="21">
      <c r="A25" s="226"/>
      <c r="B25" s="226"/>
      <c r="C25" s="85"/>
      <c r="D25" s="85"/>
      <c r="E25" s="74"/>
      <c r="F25" s="236"/>
      <c r="G25" s="7"/>
      <c r="H25" s="85"/>
      <c r="I25" s="85" t="s">
        <v>145</v>
      </c>
      <c r="J25" s="74"/>
      <c r="K25" s="236"/>
      <c r="L25" s="7"/>
      <c r="M25" s="85"/>
      <c r="N25" s="85"/>
      <c r="O25" s="74"/>
      <c r="P25" s="236"/>
      <c r="Q25" s="7"/>
      <c r="R25" s="85" t="s">
        <v>39</v>
      </c>
      <c r="S25" s="77">
        <v>2529</v>
      </c>
      <c r="T25" s="74">
        <v>1080</v>
      </c>
      <c r="U25" s="236">
        <v>800</v>
      </c>
      <c r="V25" s="390">
        <v>4</v>
      </c>
      <c r="W25" s="77" t="s">
        <v>39</v>
      </c>
      <c r="X25" s="77"/>
      <c r="Y25" s="74">
        <v>0</v>
      </c>
      <c r="Z25" s="236">
        <v>0</v>
      </c>
      <c r="AA25" s="7">
        <v>0</v>
      </c>
      <c r="AB25" s="85"/>
      <c r="AC25" s="74" t="s">
        <v>146</v>
      </c>
      <c r="AD25" s="391"/>
      <c r="AE25" s="236"/>
      <c r="AF25" s="7"/>
      <c r="AG25" s="85"/>
      <c r="AH25" s="85" t="s">
        <v>147</v>
      </c>
      <c r="AI25" s="74"/>
      <c r="AJ25" s="236"/>
      <c r="AK25" s="7"/>
      <c r="AL25" s="85"/>
      <c r="AM25" s="85"/>
      <c r="AN25" s="74"/>
      <c r="AO25" s="236"/>
      <c r="AP25" s="7"/>
      <c r="AQ25" s="77" t="s">
        <v>38</v>
      </c>
      <c r="AR25" s="12" t="s">
        <v>148</v>
      </c>
      <c r="AS25" s="93">
        <v>91</v>
      </c>
      <c r="AT25" s="236">
        <v>100</v>
      </c>
      <c r="AU25" s="390">
        <v>0.35</v>
      </c>
      <c r="AV25" s="77" t="s">
        <v>39</v>
      </c>
      <c r="AW25" s="77"/>
      <c r="AX25" s="74">
        <v>0</v>
      </c>
      <c r="AY25" s="236">
        <v>0</v>
      </c>
      <c r="AZ25" s="7">
        <v>0</v>
      </c>
      <c r="BA25" s="12" t="s">
        <v>96</v>
      </c>
      <c r="BB25" s="85">
        <v>2529</v>
      </c>
      <c r="BC25" s="74">
        <v>535</v>
      </c>
      <c r="BD25" s="236">
        <v>1200</v>
      </c>
      <c r="BE25" s="390">
        <v>9.6</v>
      </c>
      <c r="BF25" s="85"/>
      <c r="BG25" s="85"/>
      <c r="BH25" s="74"/>
      <c r="BI25" s="236"/>
      <c r="BJ25" s="14"/>
      <c r="BK25" s="85"/>
      <c r="BL25" s="85"/>
      <c r="BM25" s="74"/>
      <c r="BN25" s="236"/>
      <c r="BO25" s="14"/>
      <c r="BP25" s="85"/>
      <c r="BQ25" s="85"/>
      <c r="BR25" s="74"/>
      <c r="BS25" s="236"/>
      <c r="BT25" s="14"/>
      <c r="BU25" s="85"/>
      <c r="BV25" s="85"/>
      <c r="BW25" s="74"/>
      <c r="BX25" s="236"/>
      <c r="BY25" s="14"/>
      <c r="BZ25" s="12" t="s">
        <v>96</v>
      </c>
      <c r="CA25" s="85">
        <v>2527</v>
      </c>
      <c r="CB25" s="74">
        <v>272</v>
      </c>
      <c r="CC25" s="236">
        <v>700</v>
      </c>
      <c r="CD25" s="390">
        <v>5.6</v>
      </c>
      <c r="CE25" s="77" t="s">
        <v>39</v>
      </c>
      <c r="CF25" s="12" t="s">
        <v>104</v>
      </c>
      <c r="CG25" s="74">
        <v>279</v>
      </c>
      <c r="CH25" s="236">
        <v>350</v>
      </c>
      <c r="CI25" s="390">
        <v>1.75</v>
      </c>
      <c r="CJ25" s="85" t="s">
        <v>39</v>
      </c>
      <c r="CK25" s="12" t="s">
        <v>140</v>
      </c>
      <c r="CL25" s="74">
        <v>332</v>
      </c>
      <c r="CM25" s="236">
        <v>400</v>
      </c>
      <c r="CN25" s="390">
        <v>2</v>
      </c>
      <c r="CO25" s="85" t="s">
        <v>39</v>
      </c>
      <c r="CP25" s="12" t="s">
        <v>136</v>
      </c>
      <c r="CQ25" s="46">
        <v>319</v>
      </c>
      <c r="CR25" s="236">
        <v>400</v>
      </c>
      <c r="CS25" s="390">
        <v>2</v>
      </c>
      <c r="CT25" s="12" t="s">
        <v>96</v>
      </c>
      <c r="CU25" s="77" t="s">
        <v>113</v>
      </c>
      <c r="CV25" s="74">
        <v>454</v>
      </c>
      <c r="CW25" s="236">
        <v>1200</v>
      </c>
      <c r="CX25" s="390">
        <v>9.6</v>
      </c>
      <c r="CY25" s="12"/>
      <c r="CZ25" s="12"/>
      <c r="DA25" s="74"/>
      <c r="DB25" s="236"/>
      <c r="DC25" s="7"/>
      <c r="DD25" s="85"/>
      <c r="DE25" s="85"/>
      <c r="DF25" s="74"/>
      <c r="DG25" s="236"/>
      <c r="DH25" s="7"/>
      <c r="DI25" s="12" t="s">
        <v>96</v>
      </c>
      <c r="DJ25" s="77" t="s">
        <v>129</v>
      </c>
      <c r="DK25" s="74">
        <v>338</v>
      </c>
      <c r="DL25" s="236">
        <v>700</v>
      </c>
      <c r="DM25" s="390">
        <v>5.6</v>
      </c>
      <c r="DN25" s="77"/>
      <c r="DO25" s="77"/>
      <c r="DP25" s="77"/>
      <c r="DQ25" s="169"/>
      <c r="DR25" s="77"/>
      <c r="DS25" s="12" t="s">
        <v>96</v>
      </c>
      <c r="DT25" s="12" t="s">
        <v>148</v>
      </c>
      <c r="DU25" s="74">
        <v>91</v>
      </c>
      <c r="DV25" s="169">
        <v>250</v>
      </c>
      <c r="DW25" s="390">
        <v>2</v>
      </c>
      <c r="DX25" s="77"/>
      <c r="DY25" s="77"/>
      <c r="DZ25" s="77"/>
      <c r="EA25" s="169"/>
      <c r="EB25" s="77"/>
      <c r="EC25" s="77"/>
      <c r="ED25" s="77"/>
      <c r="EE25" s="77"/>
      <c r="EF25" s="236"/>
      <c r="EG25" s="77"/>
      <c r="EH25" s="77"/>
      <c r="EI25" s="77"/>
      <c r="EJ25" s="77"/>
      <c r="EK25" s="236"/>
      <c r="EL25" s="77"/>
      <c r="EM25" s="77"/>
      <c r="EN25" s="77"/>
      <c r="EO25" s="77"/>
      <c r="EP25" s="236"/>
      <c r="EQ25" s="77"/>
      <c r="ER25" s="77"/>
      <c r="ES25" s="77"/>
      <c r="ET25" s="77"/>
      <c r="EU25" s="236"/>
      <c r="EV25" s="77"/>
    </row>
    <row r="26" spans="1:152" ht="21">
      <c r="A26" s="226"/>
      <c r="B26" s="226"/>
      <c r="C26" s="85"/>
      <c r="D26" s="85"/>
      <c r="E26" s="74"/>
      <c r="F26" s="236"/>
      <c r="G26" s="7"/>
      <c r="H26" s="107"/>
      <c r="I26" s="107"/>
      <c r="J26" s="93"/>
      <c r="K26" s="97"/>
      <c r="L26" s="15"/>
      <c r="M26" s="107"/>
      <c r="N26" s="107"/>
      <c r="O26" s="93"/>
      <c r="P26" s="97"/>
      <c r="Q26" s="15"/>
      <c r="R26" s="12" t="s">
        <v>96</v>
      </c>
      <c r="S26" s="77">
        <v>2521</v>
      </c>
      <c r="T26" s="93">
        <v>313</v>
      </c>
      <c r="U26" s="236">
        <v>600</v>
      </c>
      <c r="V26" s="390">
        <v>4.8</v>
      </c>
      <c r="W26" s="12" t="s">
        <v>96</v>
      </c>
      <c r="X26" s="85">
        <v>2521</v>
      </c>
      <c r="Y26" s="74">
        <v>459</v>
      </c>
      <c r="Z26" s="236">
        <v>1200</v>
      </c>
      <c r="AA26" s="390">
        <v>9.6</v>
      </c>
      <c r="AB26" s="107"/>
      <c r="AC26" s="107"/>
      <c r="AD26" s="93"/>
      <c r="AE26" s="236"/>
      <c r="AF26" s="15"/>
      <c r="AG26" s="107"/>
      <c r="AH26" s="107"/>
      <c r="AI26" s="93"/>
      <c r="AJ26" s="236"/>
      <c r="AK26" s="15"/>
      <c r="AL26" s="107"/>
      <c r="AM26" s="107"/>
      <c r="AN26" s="93"/>
      <c r="AO26" s="236"/>
      <c r="AP26" s="15"/>
      <c r="AQ26" s="77" t="s">
        <v>39</v>
      </c>
      <c r="AR26" s="77"/>
      <c r="AS26" s="74">
        <v>0</v>
      </c>
      <c r="AT26" s="236">
        <v>0</v>
      </c>
      <c r="AU26" s="7">
        <v>0</v>
      </c>
      <c r="AV26" s="12" t="s">
        <v>96</v>
      </c>
      <c r="AW26" s="85">
        <v>2529</v>
      </c>
      <c r="AX26" s="74">
        <v>545</v>
      </c>
      <c r="AY26" s="236">
        <v>1500</v>
      </c>
      <c r="AZ26" s="390">
        <v>12</v>
      </c>
      <c r="BA26" s="107"/>
      <c r="BB26" s="107"/>
      <c r="BC26" s="93"/>
      <c r="BD26" s="236"/>
      <c r="BE26" s="16"/>
      <c r="BF26" s="107"/>
      <c r="BG26" s="107"/>
      <c r="BH26" s="93"/>
      <c r="BI26" s="236"/>
      <c r="BJ26" s="16"/>
      <c r="BK26" s="107"/>
      <c r="BL26" s="107"/>
      <c r="BM26" s="93"/>
      <c r="BN26" s="236"/>
      <c r="BO26" s="16"/>
      <c r="BP26" s="107"/>
      <c r="BQ26" s="107"/>
      <c r="BR26" s="93"/>
      <c r="BS26" s="236"/>
      <c r="BT26" s="16"/>
      <c r="BU26" s="107"/>
      <c r="BV26" s="107"/>
      <c r="BW26" s="93"/>
      <c r="BX26" s="236"/>
      <c r="BY26" s="16"/>
      <c r="BZ26" s="107"/>
      <c r="CA26" s="107" t="s">
        <v>149</v>
      </c>
      <c r="CB26" s="93"/>
      <c r="CC26" s="236"/>
      <c r="CD26" s="16"/>
      <c r="CE26" s="12" t="s">
        <v>96</v>
      </c>
      <c r="CF26" s="85">
        <v>2527</v>
      </c>
      <c r="CG26" s="74">
        <v>338</v>
      </c>
      <c r="CH26" s="236">
        <v>900</v>
      </c>
      <c r="CI26" s="390">
        <v>7.2</v>
      </c>
      <c r="CJ26" s="77" t="s">
        <v>39</v>
      </c>
      <c r="CK26" s="12" t="s">
        <v>148</v>
      </c>
      <c r="CL26" s="93">
        <v>91</v>
      </c>
      <c r="CM26" s="236">
        <v>150</v>
      </c>
      <c r="CN26" s="390">
        <v>0.75</v>
      </c>
      <c r="CO26" s="77" t="s">
        <v>39</v>
      </c>
      <c r="CP26" s="12" t="s">
        <v>141</v>
      </c>
      <c r="CQ26" s="74">
        <v>101</v>
      </c>
      <c r="CR26" s="236">
        <v>200</v>
      </c>
      <c r="CS26" s="390">
        <v>1.6</v>
      </c>
      <c r="CT26" s="12"/>
      <c r="CU26" s="12"/>
      <c r="CV26" s="74"/>
      <c r="CW26" s="236"/>
      <c r="CX26" s="15"/>
      <c r="CY26" s="12"/>
      <c r="CZ26" s="12"/>
      <c r="DA26" s="74"/>
      <c r="DB26" s="236"/>
      <c r="DC26" s="15"/>
      <c r="DD26" s="107"/>
      <c r="DE26" s="107"/>
      <c r="DF26" s="93"/>
      <c r="DG26" s="236"/>
      <c r="DH26" s="15"/>
      <c r="DI26" s="107"/>
      <c r="DJ26" s="107"/>
      <c r="DK26" s="93"/>
      <c r="DL26" s="236"/>
      <c r="DM26" s="15"/>
      <c r="DN26" s="387"/>
      <c r="DO26" s="387"/>
      <c r="DP26" s="387"/>
      <c r="DQ26" s="169"/>
      <c r="DR26" s="387"/>
      <c r="DS26" s="387"/>
      <c r="DT26" s="387"/>
      <c r="DU26" s="74"/>
      <c r="DV26" s="169"/>
      <c r="DW26" s="387"/>
      <c r="DX26" s="387"/>
      <c r="DY26" s="387"/>
      <c r="DZ26" s="387"/>
      <c r="EA26" s="169"/>
      <c r="EB26" s="387"/>
      <c r="EC26" s="387"/>
      <c r="ED26" s="387"/>
      <c r="EE26" s="387"/>
      <c r="EF26" s="236"/>
      <c r="EG26" s="387"/>
      <c r="EH26" s="387"/>
      <c r="EI26" s="387"/>
      <c r="EJ26" s="387"/>
      <c r="EK26" s="236"/>
      <c r="EL26" s="387"/>
      <c r="EM26" s="387"/>
      <c r="EN26" s="387"/>
      <c r="EO26" s="387"/>
      <c r="EP26" s="236"/>
      <c r="EQ26" s="387"/>
      <c r="ER26" s="387"/>
      <c r="ES26" s="387"/>
      <c r="ET26" s="387"/>
      <c r="EU26" s="236"/>
      <c r="EV26" s="387"/>
    </row>
    <row r="27" spans="1:152" ht="21">
      <c r="A27" s="226"/>
      <c r="B27" s="226"/>
      <c r="C27" s="85"/>
      <c r="D27" s="85"/>
      <c r="E27" s="74"/>
      <c r="F27" s="169"/>
      <c r="G27" s="7"/>
      <c r="H27" s="107"/>
      <c r="I27" s="107"/>
      <c r="J27" s="93"/>
      <c r="K27" s="97"/>
      <c r="L27" s="15"/>
      <c r="M27" s="107"/>
      <c r="N27" s="107"/>
      <c r="O27" s="93"/>
      <c r="P27" s="97"/>
      <c r="Q27" s="15"/>
      <c r="R27" s="387"/>
      <c r="S27" s="77" t="s">
        <v>150</v>
      </c>
      <c r="T27" s="93"/>
      <c r="U27" s="236"/>
      <c r="V27" s="390"/>
      <c r="W27" s="107"/>
      <c r="X27" s="107"/>
      <c r="Y27" s="93"/>
      <c r="Z27" s="236"/>
      <c r="AA27" s="15"/>
      <c r="AB27" s="107"/>
      <c r="AC27" s="107"/>
      <c r="AD27" s="93"/>
      <c r="AE27" s="236"/>
      <c r="AF27" s="15"/>
      <c r="AG27" s="107"/>
      <c r="AH27" s="107"/>
      <c r="AI27" s="93"/>
      <c r="AJ27" s="236"/>
      <c r="AK27" s="15"/>
      <c r="AL27" s="107"/>
      <c r="AM27" s="107"/>
      <c r="AN27" s="93"/>
      <c r="AO27" s="236"/>
      <c r="AP27" s="15"/>
      <c r="AQ27" s="12" t="s">
        <v>96</v>
      </c>
      <c r="AR27" s="107">
        <v>2523</v>
      </c>
      <c r="AS27" s="93">
        <v>461</v>
      </c>
      <c r="AT27" s="236">
        <v>1300</v>
      </c>
      <c r="AU27" s="390">
        <v>10.4</v>
      </c>
      <c r="AV27" s="107"/>
      <c r="AW27" s="107"/>
      <c r="AX27" s="93"/>
      <c r="AY27" s="236"/>
      <c r="AZ27" s="15"/>
      <c r="BA27" s="107"/>
      <c r="BB27" s="107"/>
      <c r="BC27" s="93"/>
      <c r="BD27" s="236"/>
      <c r="BE27" s="16"/>
      <c r="BF27" s="107"/>
      <c r="BG27" s="107"/>
      <c r="BH27" s="93"/>
      <c r="BI27" s="236"/>
      <c r="BJ27" s="16"/>
      <c r="BK27" s="107"/>
      <c r="BL27" s="107"/>
      <c r="BM27" s="93"/>
      <c r="BN27" s="236"/>
      <c r="BO27" s="16"/>
      <c r="BP27" s="107"/>
      <c r="BQ27" s="107"/>
      <c r="BR27" s="93"/>
      <c r="BS27" s="236"/>
      <c r="BT27" s="16"/>
      <c r="BU27" s="107"/>
      <c r="BV27" s="107"/>
      <c r="BW27" s="93"/>
      <c r="BX27" s="236"/>
      <c r="BY27" s="16"/>
      <c r="BZ27" s="107"/>
      <c r="CA27" s="107"/>
      <c r="CB27" s="93"/>
      <c r="CC27" s="236"/>
      <c r="CD27" s="16"/>
      <c r="CE27" s="107"/>
      <c r="CF27" s="107" t="s">
        <v>151</v>
      </c>
      <c r="CG27" s="93"/>
      <c r="CH27" s="236"/>
      <c r="CI27" s="15"/>
      <c r="CJ27" s="12" t="s">
        <v>96</v>
      </c>
      <c r="CK27" s="107">
        <v>2528</v>
      </c>
      <c r="CL27" s="93">
        <v>396</v>
      </c>
      <c r="CM27" s="236">
        <v>1200</v>
      </c>
      <c r="CN27" s="390">
        <v>9.6</v>
      </c>
      <c r="CO27" s="12" t="s">
        <v>96</v>
      </c>
      <c r="CP27" s="107">
        <v>2528</v>
      </c>
      <c r="CQ27" s="93">
        <v>296</v>
      </c>
      <c r="CR27" s="236">
        <v>900</v>
      </c>
      <c r="CS27" s="15"/>
      <c r="CT27" s="12"/>
      <c r="CU27" s="12"/>
      <c r="CV27" s="74"/>
      <c r="CW27" s="236"/>
      <c r="CX27" s="15"/>
      <c r="CY27" s="107"/>
      <c r="CZ27" s="107"/>
      <c r="DA27" s="93"/>
      <c r="DB27" s="236"/>
      <c r="DC27" s="15"/>
      <c r="DD27" s="107"/>
      <c r="DE27" s="107"/>
      <c r="DF27" s="93"/>
      <c r="DG27" s="236"/>
      <c r="DH27" s="15"/>
      <c r="DI27" s="107"/>
      <c r="DJ27" s="107"/>
      <c r="DK27" s="93"/>
      <c r="DL27" s="236"/>
      <c r="DM27" s="15"/>
      <c r="DN27" s="387"/>
      <c r="DO27" s="387"/>
      <c r="DP27" s="387"/>
      <c r="DQ27" s="169"/>
      <c r="DR27" s="387"/>
      <c r="DS27" s="387"/>
      <c r="DT27" s="387"/>
      <c r="DU27" s="74"/>
      <c r="DV27" s="169"/>
      <c r="DW27" s="387"/>
      <c r="DX27" s="387"/>
      <c r="DY27" s="387"/>
      <c r="DZ27" s="387"/>
      <c r="EA27" s="169"/>
      <c r="EB27" s="387"/>
      <c r="EC27" s="387"/>
      <c r="ED27" s="387"/>
      <c r="EE27" s="387"/>
      <c r="EF27" s="236"/>
      <c r="EG27" s="387"/>
      <c r="EH27" s="387"/>
      <c r="EI27" s="387"/>
      <c r="EJ27" s="387"/>
      <c r="EK27" s="236"/>
      <c r="EL27" s="387"/>
      <c r="EM27" s="387"/>
      <c r="EN27" s="387"/>
      <c r="EO27" s="387"/>
      <c r="EP27" s="236"/>
      <c r="EQ27" s="387"/>
      <c r="ER27" s="387"/>
      <c r="ES27" s="387"/>
      <c r="ET27" s="387"/>
      <c r="EU27" s="236"/>
      <c r="EV27" s="387"/>
    </row>
    <row r="28" spans="1:152" ht="21">
      <c r="A28" s="226"/>
      <c r="B28" s="226"/>
      <c r="C28" s="85"/>
      <c r="D28" s="85"/>
      <c r="E28" s="74"/>
      <c r="F28" s="169"/>
      <c r="G28" s="7"/>
      <c r="H28" s="107"/>
      <c r="I28" s="107"/>
      <c r="J28" s="93"/>
      <c r="K28" s="97"/>
      <c r="L28" s="15"/>
      <c r="M28" s="107"/>
      <c r="N28" s="107"/>
      <c r="O28" s="93"/>
      <c r="P28" s="97"/>
      <c r="Q28" s="15"/>
      <c r="R28" s="387"/>
      <c r="S28" s="77"/>
      <c r="T28" s="93"/>
      <c r="U28" s="236"/>
      <c r="V28" s="16"/>
      <c r="W28" s="107"/>
      <c r="X28" s="107"/>
      <c r="Y28" s="93"/>
      <c r="Z28" s="236"/>
      <c r="AA28" s="15"/>
      <c r="AB28" s="107"/>
      <c r="AC28" s="107"/>
      <c r="AD28" s="93"/>
      <c r="AE28" s="236"/>
      <c r="AF28" s="15"/>
      <c r="AG28" s="107"/>
      <c r="AH28" s="107"/>
      <c r="AI28" s="93"/>
      <c r="AJ28" s="236"/>
      <c r="AK28" s="15"/>
      <c r="AL28" s="107"/>
      <c r="AM28" s="107"/>
      <c r="AN28" s="93"/>
      <c r="AO28" s="236"/>
      <c r="AP28" s="15"/>
      <c r="AQ28" s="12"/>
      <c r="AR28" s="107"/>
      <c r="AS28" s="93"/>
      <c r="AT28" s="236"/>
      <c r="AU28" s="390"/>
      <c r="AV28" s="107"/>
      <c r="AW28" s="107"/>
      <c r="AX28" s="93"/>
      <c r="AY28" s="236"/>
      <c r="AZ28" s="15"/>
      <c r="BA28" s="107"/>
      <c r="BB28" s="107"/>
      <c r="BC28" s="93"/>
      <c r="BD28" s="236"/>
      <c r="BE28" s="16"/>
      <c r="BF28" s="107"/>
      <c r="BG28" s="107"/>
      <c r="BH28" s="93"/>
      <c r="BI28" s="236"/>
      <c r="BJ28" s="16"/>
      <c r="BK28" s="107"/>
      <c r="BL28" s="107"/>
      <c r="BM28" s="93"/>
      <c r="BN28" s="236"/>
      <c r="BO28" s="16"/>
      <c r="BP28" s="107"/>
      <c r="BQ28" s="107"/>
      <c r="BR28" s="93"/>
      <c r="BS28" s="236"/>
      <c r="BT28" s="16"/>
      <c r="BU28" s="107"/>
      <c r="BV28" s="107"/>
      <c r="BW28" s="93"/>
      <c r="BX28" s="236"/>
      <c r="BY28" s="16"/>
      <c r="BZ28" s="107"/>
      <c r="CA28" s="107"/>
      <c r="CB28" s="93"/>
      <c r="CC28" s="236"/>
      <c r="CD28" s="16"/>
      <c r="CE28" s="107"/>
      <c r="CF28" s="107"/>
      <c r="CG28" s="93"/>
      <c r="CH28" s="236"/>
      <c r="CI28" s="15"/>
      <c r="CJ28" s="15"/>
      <c r="CK28" s="107" t="s">
        <v>152</v>
      </c>
      <c r="CL28" s="93"/>
      <c r="CM28" s="236"/>
      <c r="CN28" s="46"/>
      <c r="CO28" s="107"/>
      <c r="CP28" s="107" t="s">
        <v>153</v>
      </c>
      <c r="CQ28" s="93"/>
      <c r="CR28" s="236"/>
      <c r="CS28" s="15"/>
      <c r="CT28" s="5"/>
      <c r="CU28" s="5"/>
      <c r="CV28" s="93"/>
      <c r="CW28" s="236"/>
      <c r="CX28" s="15"/>
      <c r="CY28" s="107"/>
      <c r="CZ28" s="107"/>
      <c r="DA28" s="93"/>
      <c r="DB28" s="236"/>
      <c r="DC28" s="15"/>
      <c r="DD28" s="107"/>
      <c r="DE28" s="107"/>
      <c r="DF28" s="93"/>
      <c r="DG28" s="236"/>
      <c r="DH28" s="15"/>
      <c r="DI28" s="107"/>
      <c r="DJ28" s="107"/>
      <c r="DK28" s="93"/>
      <c r="DL28" s="236"/>
      <c r="DM28" s="15"/>
      <c r="DN28" s="387"/>
      <c r="DO28" s="387"/>
      <c r="DP28" s="387"/>
      <c r="DQ28" s="169"/>
      <c r="DR28" s="387"/>
      <c r="DS28" s="387"/>
      <c r="DT28" s="387"/>
      <c r="DU28" s="74"/>
      <c r="DV28" s="169"/>
      <c r="DW28" s="387"/>
      <c r="DX28" s="387"/>
      <c r="DY28" s="387"/>
      <c r="DZ28" s="387"/>
      <c r="EA28" s="169"/>
      <c r="EB28" s="387"/>
      <c r="EC28" s="387"/>
      <c r="ED28" s="387"/>
      <c r="EE28" s="387"/>
      <c r="EF28" s="236"/>
      <c r="EG28" s="387"/>
      <c r="EH28" s="387"/>
      <c r="EI28" s="387"/>
      <c r="EJ28" s="387"/>
      <c r="EK28" s="236"/>
      <c r="EL28" s="387"/>
      <c r="EM28" s="387"/>
      <c r="EN28" s="387"/>
      <c r="EO28" s="387"/>
      <c r="EP28" s="236"/>
      <c r="EQ28" s="387"/>
      <c r="ER28" s="387"/>
      <c r="ES28" s="387"/>
      <c r="ET28" s="387"/>
      <c r="EU28" s="236"/>
      <c r="EV28" s="387"/>
    </row>
    <row r="29" spans="1:152" ht="21">
      <c r="A29" s="226"/>
      <c r="B29" s="226"/>
      <c r="C29" s="85"/>
      <c r="D29" s="85"/>
      <c r="E29" s="74"/>
      <c r="F29" s="169"/>
      <c r="G29" s="7"/>
      <c r="H29" s="107"/>
      <c r="I29" s="107"/>
      <c r="J29" s="93"/>
      <c r="K29" s="97"/>
      <c r="L29" s="15"/>
      <c r="M29" s="107"/>
      <c r="N29" s="107"/>
      <c r="O29" s="93"/>
      <c r="P29" s="97"/>
      <c r="Q29" s="15"/>
      <c r="R29" s="85"/>
      <c r="S29" s="77"/>
      <c r="T29" s="74"/>
      <c r="U29" s="236"/>
      <c r="V29" s="16"/>
      <c r="W29" s="107"/>
      <c r="X29" s="107"/>
      <c r="Y29" s="93"/>
      <c r="Z29" s="97"/>
      <c r="AA29" s="15"/>
      <c r="AB29" s="107"/>
      <c r="AC29" s="107"/>
      <c r="AD29" s="93"/>
      <c r="AE29" s="97"/>
      <c r="AF29" s="15"/>
      <c r="AG29" s="107"/>
      <c r="AH29" s="107"/>
      <c r="AI29" s="93"/>
      <c r="AJ29" s="236"/>
      <c r="AK29" s="15"/>
      <c r="AL29" s="107"/>
      <c r="AM29" s="107"/>
      <c r="AN29" s="93"/>
      <c r="AO29" s="236"/>
      <c r="AP29" s="15"/>
      <c r="AQ29" s="12"/>
      <c r="AR29" s="107"/>
      <c r="AS29" s="93"/>
      <c r="AT29" s="236"/>
      <c r="AU29" s="390"/>
      <c r="AV29" s="107"/>
      <c r="AW29" s="107"/>
      <c r="AX29" s="93"/>
      <c r="AY29" s="236"/>
      <c r="AZ29" s="15"/>
      <c r="BA29" s="107"/>
      <c r="BB29" s="107"/>
      <c r="BC29" s="93"/>
      <c r="BD29" s="236"/>
      <c r="BE29" s="16"/>
      <c r="BF29" s="107"/>
      <c r="BG29" s="107"/>
      <c r="BH29" s="93"/>
      <c r="BI29" s="236"/>
      <c r="BJ29" s="16"/>
      <c r="BK29" s="107"/>
      <c r="BL29" s="107"/>
      <c r="BM29" s="93"/>
      <c r="BN29" s="236"/>
      <c r="BO29" s="16"/>
      <c r="BP29" s="107"/>
      <c r="BQ29" s="107"/>
      <c r="BR29" s="93"/>
      <c r="BS29" s="236"/>
      <c r="BT29" s="16"/>
      <c r="BU29" s="107"/>
      <c r="BV29" s="107"/>
      <c r="BW29" s="93"/>
      <c r="BX29" s="236"/>
      <c r="BY29" s="16"/>
      <c r="BZ29" s="107"/>
      <c r="CA29" s="107"/>
      <c r="CB29" s="93"/>
      <c r="CC29" s="97"/>
      <c r="CD29" s="16"/>
      <c r="CE29" s="107"/>
      <c r="CF29" s="107"/>
      <c r="CG29" s="93"/>
      <c r="CH29" s="236"/>
      <c r="CI29" s="15"/>
      <c r="CJ29" s="15"/>
      <c r="CK29" s="107"/>
      <c r="CL29" s="93"/>
      <c r="CM29" s="236"/>
      <c r="CN29" s="46"/>
      <c r="CO29" s="107"/>
      <c r="CP29" s="107"/>
      <c r="CQ29" s="93"/>
      <c r="CR29" s="97"/>
      <c r="CS29" s="15"/>
      <c r="CT29" s="107"/>
      <c r="CU29" s="107"/>
      <c r="CV29" s="93"/>
      <c r="CW29" s="236"/>
      <c r="CX29" s="15"/>
      <c r="CY29" s="107"/>
      <c r="CZ29" s="107"/>
      <c r="DA29" s="93"/>
      <c r="DB29" s="236"/>
      <c r="DC29" s="15"/>
      <c r="DD29" s="107"/>
      <c r="DE29" s="107"/>
      <c r="DF29" s="93"/>
      <c r="DG29" s="236"/>
      <c r="DH29" s="15"/>
      <c r="DI29" s="107"/>
      <c r="DJ29" s="107"/>
      <c r="DK29" s="93"/>
      <c r="DL29" s="97"/>
      <c r="DM29" s="15"/>
      <c r="DN29" s="387"/>
      <c r="DO29" s="387"/>
      <c r="DP29" s="387"/>
      <c r="DQ29" s="169"/>
      <c r="DR29" s="387"/>
      <c r="DS29" s="387"/>
      <c r="DT29" s="387"/>
      <c r="DU29" s="74"/>
      <c r="DV29" s="169"/>
      <c r="DW29" s="387"/>
      <c r="DX29" s="387"/>
      <c r="DY29" s="387"/>
      <c r="DZ29" s="387"/>
      <c r="EA29" s="169"/>
      <c r="EB29" s="387"/>
      <c r="EC29" s="387"/>
      <c r="ED29" s="387"/>
      <c r="EE29" s="387"/>
      <c r="EF29" s="236"/>
      <c r="EG29" s="387"/>
      <c r="EH29" s="387"/>
      <c r="EI29" s="387"/>
      <c r="EJ29" s="387"/>
      <c r="EK29" s="236"/>
      <c r="EL29" s="387"/>
      <c r="EM29" s="387"/>
      <c r="EN29" s="387"/>
      <c r="EO29" s="387"/>
      <c r="EP29" s="236"/>
      <c r="EQ29" s="387"/>
      <c r="ER29" s="387"/>
      <c r="ES29" s="387"/>
      <c r="ET29" s="387"/>
      <c r="EU29" s="236"/>
      <c r="EV29" s="387"/>
    </row>
    <row r="30" spans="1:152" ht="21.75" thickBot="1">
      <c r="A30" s="261"/>
      <c r="B30" s="262" t="s">
        <v>43</v>
      </c>
      <c r="C30" s="106"/>
      <c r="D30" s="106"/>
      <c r="E30" s="81">
        <v>1331</v>
      </c>
      <c r="F30" s="369">
        <v>3650</v>
      </c>
      <c r="G30" s="83">
        <v>23.35</v>
      </c>
      <c r="H30" s="106"/>
      <c r="I30" s="106"/>
      <c r="J30" s="81">
        <v>1795</v>
      </c>
      <c r="K30" s="369">
        <v>2400</v>
      </c>
      <c r="L30" s="83">
        <v>11.1</v>
      </c>
      <c r="M30" s="106"/>
      <c r="N30" s="106"/>
      <c r="O30" s="81">
        <v>2180</v>
      </c>
      <c r="P30" s="369">
        <v>2400</v>
      </c>
      <c r="Q30" s="83">
        <v>13.65</v>
      </c>
      <c r="R30" s="106"/>
      <c r="S30" s="106"/>
      <c r="T30" s="81">
        <v>2860</v>
      </c>
      <c r="U30" s="369">
        <v>2800</v>
      </c>
      <c r="V30" s="83">
        <v>13.7</v>
      </c>
      <c r="W30" s="106"/>
      <c r="X30" s="106"/>
      <c r="Y30" s="81">
        <v>1623</v>
      </c>
      <c r="Z30" s="369">
        <v>2450</v>
      </c>
      <c r="AA30" s="83">
        <v>13.975</v>
      </c>
      <c r="AB30" s="106"/>
      <c r="AC30" s="106"/>
      <c r="AD30" s="81">
        <v>1716</v>
      </c>
      <c r="AE30" s="369">
        <v>2500</v>
      </c>
      <c r="AF30" s="83">
        <v>15.5</v>
      </c>
      <c r="AG30" s="106"/>
      <c r="AH30" s="106"/>
      <c r="AI30" s="81">
        <v>1998</v>
      </c>
      <c r="AJ30" s="369">
        <v>2400</v>
      </c>
      <c r="AK30" s="83">
        <v>14.4</v>
      </c>
      <c r="AL30" s="106"/>
      <c r="AM30" s="106"/>
      <c r="AN30" s="81">
        <v>1408</v>
      </c>
      <c r="AO30" s="369">
        <v>2100</v>
      </c>
      <c r="AP30" s="83">
        <v>13.95</v>
      </c>
      <c r="AQ30" s="106"/>
      <c r="AR30" s="106"/>
      <c r="AS30" s="81">
        <v>1353</v>
      </c>
      <c r="AT30" s="369">
        <v>2200</v>
      </c>
      <c r="AU30" s="83">
        <v>13.55</v>
      </c>
      <c r="AV30" s="106"/>
      <c r="AW30" s="106"/>
      <c r="AX30" s="81">
        <v>1409</v>
      </c>
      <c r="AY30" s="369">
        <v>2400</v>
      </c>
      <c r="AZ30" s="83">
        <v>15.15</v>
      </c>
      <c r="BA30" s="106"/>
      <c r="BB30" s="106"/>
      <c r="BC30" s="81">
        <v>1847</v>
      </c>
      <c r="BD30" s="369">
        <v>2400</v>
      </c>
      <c r="BE30" s="83">
        <v>13.799999999999999</v>
      </c>
      <c r="BF30" s="106"/>
      <c r="BG30" s="106"/>
      <c r="BH30" s="81">
        <v>1030</v>
      </c>
      <c r="BI30" s="369">
        <v>2100</v>
      </c>
      <c r="BJ30" s="83">
        <v>14.1</v>
      </c>
      <c r="BK30" s="106"/>
      <c r="BL30" s="106"/>
      <c r="BM30" s="81">
        <v>829</v>
      </c>
      <c r="BN30" s="369">
        <v>1800</v>
      </c>
      <c r="BO30" s="83">
        <v>12.6</v>
      </c>
      <c r="BP30" s="106"/>
      <c r="BQ30" s="106"/>
      <c r="BR30" s="81">
        <v>627</v>
      </c>
      <c r="BS30" s="369">
        <v>1300</v>
      </c>
      <c r="BT30" s="83">
        <v>8</v>
      </c>
      <c r="BU30" s="106"/>
      <c r="BV30" s="106"/>
      <c r="BW30" s="81">
        <v>1040</v>
      </c>
      <c r="BX30" s="369">
        <v>2000</v>
      </c>
      <c r="BY30" s="83">
        <v>13.45</v>
      </c>
      <c r="BZ30" s="106"/>
      <c r="CA30" s="106"/>
      <c r="CB30" s="81">
        <v>1662</v>
      </c>
      <c r="CC30" s="369">
        <v>2200</v>
      </c>
      <c r="CD30" s="83">
        <v>13.1</v>
      </c>
      <c r="CE30" s="106"/>
      <c r="CF30" s="106"/>
      <c r="CG30" s="81">
        <v>1502</v>
      </c>
      <c r="CH30" s="369">
        <v>2300</v>
      </c>
      <c r="CI30" s="83">
        <v>14.2</v>
      </c>
      <c r="CJ30" s="106"/>
      <c r="CK30" s="106"/>
      <c r="CL30" s="81">
        <v>1288</v>
      </c>
      <c r="CM30" s="369">
        <v>2400</v>
      </c>
      <c r="CN30" s="83">
        <v>15.6</v>
      </c>
      <c r="CO30" s="106"/>
      <c r="CP30" s="106"/>
      <c r="CQ30" s="81">
        <v>1276</v>
      </c>
      <c r="CR30" s="369">
        <v>2200</v>
      </c>
      <c r="CS30" s="83">
        <v>7.1</v>
      </c>
      <c r="CT30" s="106"/>
      <c r="CU30" s="106"/>
      <c r="CV30" s="81">
        <v>1766</v>
      </c>
      <c r="CW30" s="369">
        <v>2500</v>
      </c>
      <c r="CX30" s="83">
        <v>16.100000000000001</v>
      </c>
      <c r="CY30" s="106"/>
      <c r="CZ30" s="106"/>
      <c r="DA30" s="81">
        <v>1036</v>
      </c>
      <c r="DB30" s="369">
        <v>2150</v>
      </c>
      <c r="DC30" s="83">
        <v>15.25</v>
      </c>
      <c r="DD30" s="106"/>
      <c r="DE30" s="106"/>
      <c r="DF30" s="81">
        <v>812</v>
      </c>
      <c r="DG30" s="369">
        <v>1800</v>
      </c>
      <c r="DH30" s="83">
        <v>13.2</v>
      </c>
      <c r="DI30" s="106"/>
      <c r="DJ30" s="106"/>
      <c r="DK30" s="81">
        <v>984</v>
      </c>
      <c r="DL30" s="369">
        <v>1850</v>
      </c>
      <c r="DM30" s="83">
        <v>12.85</v>
      </c>
      <c r="DN30" s="392"/>
      <c r="DO30" s="392"/>
      <c r="DP30" s="81">
        <v>1119</v>
      </c>
      <c r="DQ30" s="369">
        <v>2000</v>
      </c>
      <c r="DR30" s="83">
        <v>13.75</v>
      </c>
      <c r="DS30" s="392"/>
      <c r="DT30" s="392"/>
      <c r="DU30" s="81">
        <v>766</v>
      </c>
      <c r="DV30" s="369">
        <v>1550</v>
      </c>
      <c r="DW30" s="83">
        <v>10.75</v>
      </c>
      <c r="DX30" s="392"/>
      <c r="DY30" s="392"/>
      <c r="DZ30" s="81">
        <v>1033</v>
      </c>
      <c r="EA30" s="369">
        <v>2000</v>
      </c>
      <c r="EB30" s="83">
        <v>13.75</v>
      </c>
      <c r="EC30" s="106"/>
      <c r="ED30" s="106"/>
      <c r="EE30" s="81">
        <v>757</v>
      </c>
      <c r="EF30" s="369">
        <v>1700</v>
      </c>
      <c r="EG30" s="83">
        <v>11.8</v>
      </c>
      <c r="EH30" s="106"/>
      <c r="EI30" s="106"/>
      <c r="EJ30" s="81">
        <v>879</v>
      </c>
      <c r="EK30" s="369">
        <v>1550</v>
      </c>
      <c r="EL30" s="83">
        <v>10.15</v>
      </c>
      <c r="EM30" s="106"/>
      <c r="EN30" s="106"/>
      <c r="EO30" s="81">
        <v>883</v>
      </c>
      <c r="EP30" s="369">
        <v>1700</v>
      </c>
      <c r="EQ30" s="83">
        <v>11.35</v>
      </c>
      <c r="ER30" s="106"/>
      <c r="ES30" s="106"/>
      <c r="ET30" s="81">
        <v>1323</v>
      </c>
      <c r="EU30" s="369">
        <v>2300</v>
      </c>
      <c r="EV30" s="83">
        <v>14.5</v>
      </c>
    </row>
    <row r="31" spans="1:152" ht="21">
      <c r="A31" s="306">
        <v>3</v>
      </c>
      <c r="B31" s="227" t="s">
        <v>154</v>
      </c>
      <c r="C31" s="85" t="s">
        <v>38</v>
      </c>
      <c r="D31" s="77"/>
      <c r="E31" s="74">
        <v>0</v>
      </c>
      <c r="F31" s="236">
        <v>0</v>
      </c>
      <c r="G31" s="7">
        <v>0</v>
      </c>
      <c r="H31" s="85" t="s">
        <v>38</v>
      </c>
      <c r="I31" s="77"/>
      <c r="J31" s="74">
        <v>0</v>
      </c>
      <c r="K31" s="236">
        <v>0</v>
      </c>
      <c r="L31" s="7">
        <v>0</v>
      </c>
      <c r="M31" s="85" t="s">
        <v>38</v>
      </c>
      <c r="N31" s="77"/>
      <c r="O31" s="74">
        <v>0</v>
      </c>
      <c r="P31" s="236">
        <v>0</v>
      </c>
      <c r="Q31" s="7">
        <v>0</v>
      </c>
      <c r="R31" s="85" t="s">
        <v>38</v>
      </c>
      <c r="S31" s="77"/>
      <c r="T31" s="74">
        <v>0</v>
      </c>
      <c r="U31" s="236">
        <v>0</v>
      </c>
      <c r="V31" s="7">
        <v>0</v>
      </c>
      <c r="W31" s="85" t="s">
        <v>38</v>
      </c>
      <c r="X31" s="77"/>
      <c r="Y31" s="74">
        <v>0</v>
      </c>
      <c r="Z31" s="236">
        <v>0</v>
      </c>
      <c r="AA31" s="7">
        <v>0</v>
      </c>
      <c r="AB31" s="85" t="s">
        <v>38</v>
      </c>
      <c r="AC31" s="77"/>
      <c r="AD31" s="74">
        <v>0</v>
      </c>
      <c r="AE31" s="236">
        <v>0</v>
      </c>
      <c r="AF31" s="7">
        <v>0</v>
      </c>
      <c r="AG31" s="85" t="s">
        <v>38</v>
      </c>
      <c r="AH31" s="77"/>
      <c r="AI31" s="74">
        <v>0</v>
      </c>
      <c r="AJ31" s="236">
        <v>0</v>
      </c>
      <c r="AK31" s="7">
        <v>0</v>
      </c>
      <c r="AL31" s="85" t="s">
        <v>38</v>
      </c>
      <c r="AM31" s="77"/>
      <c r="AN31" s="74">
        <v>0</v>
      </c>
      <c r="AO31" s="236">
        <v>0</v>
      </c>
      <c r="AP31" s="7">
        <v>0</v>
      </c>
      <c r="AQ31" s="85" t="s">
        <v>38</v>
      </c>
      <c r="AR31" s="77"/>
      <c r="AS31" s="74">
        <v>0</v>
      </c>
      <c r="AT31" s="236">
        <v>0</v>
      </c>
      <c r="AU31" s="7">
        <v>0</v>
      </c>
      <c r="AV31" s="85" t="s">
        <v>38</v>
      </c>
      <c r="AW31" s="77"/>
      <c r="AX31" s="74">
        <v>0</v>
      </c>
      <c r="AY31" s="236">
        <v>0</v>
      </c>
      <c r="AZ31" s="7">
        <v>0</v>
      </c>
      <c r="BA31" s="85" t="s">
        <v>38</v>
      </c>
      <c r="BB31" s="77"/>
      <c r="BC31" s="74">
        <v>0</v>
      </c>
      <c r="BD31" s="236">
        <v>0</v>
      </c>
      <c r="BE31" s="7">
        <v>0</v>
      </c>
      <c r="BF31" s="85" t="s">
        <v>38</v>
      </c>
      <c r="BG31" s="77"/>
      <c r="BH31" s="74">
        <v>0</v>
      </c>
      <c r="BI31" s="236">
        <v>0</v>
      </c>
      <c r="BJ31" s="7">
        <v>0</v>
      </c>
      <c r="BK31" s="85" t="s">
        <v>38</v>
      </c>
      <c r="BL31" s="77"/>
      <c r="BM31" s="74">
        <v>0</v>
      </c>
      <c r="BN31" s="236">
        <v>0</v>
      </c>
      <c r="BO31" s="7">
        <v>0</v>
      </c>
      <c r="BP31" s="85" t="s">
        <v>38</v>
      </c>
      <c r="BQ31" s="77"/>
      <c r="BR31" s="74">
        <v>0</v>
      </c>
      <c r="BS31" s="236">
        <v>0</v>
      </c>
      <c r="BT31" s="7">
        <v>0</v>
      </c>
      <c r="BU31" s="85" t="s">
        <v>38</v>
      </c>
      <c r="BV31" s="77"/>
      <c r="BW31" s="74">
        <v>0</v>
      </c>
      <c r="BX31" s="236">
        <v>0</v>
      </c>
      <c r="BY31" s="7">
        <v>0</v>
      </c>
      <c r="BZ31" s="85" t="s">
        <v>38</v>
      </c>
      <c r="CA31" s="77"/>
      <c r="CB31" s="74">
        <v>0</v>
      </c>
      <c r="CC31" s="236">
        <v>0</v>
      </c>
      <c r="CD31" s="7">
        <v>0</v>
      </c>
      <c r="CE31" s="85" t="s">
        <v>38</v>
      </c>
      <c r="CF31" s="77"/>
      <c r="CG31" s="74">
        <v>0</v>
      </c>
      <c r="CH31" s="236">
        <v>0</v>
      </c>
      <c r="CI31" s="7">
        <v>0</v>
      </c>
      <c r="CJ31" s="85" t="s">
        <v>38</v>
      </c>
      <c r="CK31" s="77"/>
      <c r="CL31" s="74">
        <v>0</v>
      </c>
      <c r="CM31" s="236">
        <v>0</v>
      </c>
      <c r="CN31" s="7">
        <v>0</v>
      </c>
      <c r="CO31" s="85" t="s">
        <v>38</v>
      </c>
      <c r="CP31" s="77"/>
      <c r="CQ31" s="93">
        <v>0</v>
      </c>
      <c r="CR31" s="236">
        <v>0</v>
      </c>
      <c r="CS31" s="7">
        <v>0</v>
      </c>
      <c r="CT31" s="85" t="s">
        <v>38</v>
      </c>
      <c r="CU31" s="77"/>
      <c r="CV31" s="74">
        <v>0</v>
      </c>
      <c r="CW31" s="236">
        <v>0</v>
      </c>
      <c r="CX31" s="7">
        <v>0</v>
      </c>
      <c r="CY31" s="85" t="s">
        <v>38</v>
      </c>
      <c r="CZ31" s="96" t="s">
        <v>155</v>
      </c>
      <c r="DA31" s="74">
        <v>122.02</v>
      </c>
      <c r="DB31" s="169">
        <v>200</v>
      </c>
      <c r="DC31" s="7">
        <v>0.7</v>
      </c>
      <c r="DD31" s="85" t="s">
        <v>38</v>
      </c>
      <c r="DE31" s="108" t="s">
        <v>156</v>
      </c>
      <c r="DF31" s="74">
        <v>140</v>
      </c>
      <c r="DG31" s="236">
        <v>350</v>
      </c>
      <c r="DH31" s="7">
        <v>1.2250000000000001</v>
      </c>
      <c r="DI31" s="85" t="s">
        <v>38</v>
      </c>
      <c r="DJ31" s="108" t="s">
        <v>157</v>
      </c>
      <c r="DK31" s="74">
        <v>140</v>
      </c>
      <c r="DL31" s="236">
        <v>300</v>
      </c>
      <c r="DM31" s="7">
        <v>1.05</v>
      </c>
      <c r="DN31" s="85" t="s">
        <v>38</v>
      </c>
      <c r="DO31" s="108" t="s">
        <v>158</v>
      </c>
      <c r="DP31" s="74">
        <v>320</v>
      </c>
      <c r="DQ31" s="169">
        <v>400</v>
      </c>
      <c r="DR31" s="7">
        <v>1.4</v>
      </c>
      <c r="DS31" s="85" t="s">
        <v>38</v>
      </c>
      <c r="DT31" s="108" t="s">
        <v>159</v>
      </c>
      <c r="DU31" s="74">
        <v>200</v>
      </c>
      <c r="DV31" s="169">
        <v>400</v>
      </c>
      <c r="DW31" s="7">
        <v>1.4</v>
      </c>
      <c r="DX31" s="85" t="s">
        <v>38</v>
      </c>
      <c r="DY31" s="108" t="s">
        <v>160</v>
      </c>
      <c r="DZ31" s="74">
        <v>296</v>
      </c>
      <c r="EA31" s="169">
        <v>400</v>
      </c>
      <c r="EB31" s="7">
        <v>1.4</v>
      </c>
      <c r="EC31" s="85" t="s">
        <v>38</v>
      </c>
      <c r="ED31" s="108" t="s">
        <v>161</v>
      </c>
      <c r="EE31" s="74">
        <v>318</v>
      </c>
      <c r="EF31" s="169">
        <v>400</v>
      </c>
      <c r="EG31" s="7">
        <v>1.4</v>
      </c>
      <c r="EH31" s="85" t="s">
        <v>38</v>
      </c>
      <c r="EI31" s="108" t="s">
        <v>162</v>
      </c>
      <c r="EJ31" s="74">
        <v>228</v>
      </c>
      <c r="EK31" s="236">
        <v>400</v>
      </c>
      <c r="EL31" s="7">
        <v>1.4</v>
      </c>
      <c r="EM31" s="85" t="s">
        <v>38</v>
      </c>
      <c r="EN31" s="108" t="s">
        <v>163</v>
      </c>
      <c r="EO31" s="74">
        <v>245</v>
      </c>
      <c r="EP31" s="236">
        <v>400</v>
      </c>
      <c r="EQ31" s="7">
        <v>1.4</v>
      </c>
      <c r="ER31" s="85" t="s">
        <v>38</v>
      </c>
      <c r="ES31" s="108" t="s">
        <v>164</v>
      </c>
      <c r="ET31" s="74">
        <v>282</v>
      </c>
      <c r="EU31" s="236">
        <v>400</v>
      </c>
      <c r="EV31" s="7">
        <v>1.4</v>
      </c>
    </row>
    <row r="32" spans="1:152" ht="21">
      <c r="A32" s="226"/>
      <c r="B32" s="226"/>
      <c r="C32" s="77" t="s">
        <v>39</v>
      </c>
      <c r="D32" s="77"/>
      <c r="E32" s="74">
        <v>0</v>
      </c>
      <c r="F32" s="236">
        <v>0</v>
      </c>
      <c r="G32" s="7">
        <v>0</v>
      </c>
      <c r="H32" s="77" t="s">
        <v>39</v>
      </c>
      <c r="I32" s="77"/>
      <c r="J32" s="74">
        <v>0</v>
      </c>
      <c r="K32" s="236">
        <v>0</v>
      </c>
      <c r="L32" s="7">
        <v>0</v>
      </c>
      <c r="M32" s="77" t="s">
        <v>39</v>
      </c>
      <c r="N32" s="77"/>
      <c r="O32" s="74">
        <v>0</v>
      </c>
      <c r="P32" s="236">
        <v>0</v>
      </c>
      <c r="Q32" s="7">
        <v>0</v>
      </c>
      <c r="R32" s="77" t="s">
        <v>39</v>
      </c>
      <c r="S32" s="77"/>
      <c r="T32" s="74">
        <v>0</v>
      </c>
      <c r="U32" s="236">
        <v>0</v>
      </c>
      <c r="V32" s="7">
        <v>0</v>
      </c>
      <c r="W32" s="77" t="s">
        <v>39</v>
      </c>
      <c r="X32" s="77"/>
      <c r="Y32" s="74">
        <v>0</v>
      </c>
      <c r="Z32" s="236">
        <v>0</v>
      </c>
      <c r="AA32" s="7">
        <v>0</v>
      </c>
      <c r="AB32" s="77" t="s">
        <v>39</v>
      </c>
      <c r="AC32" s="77"/>
      <c r="AD32" s="74">
        <v>0</v>
      </c>
      <c r="AE32" s="236">
        <v>0</v>
      </c>
      <c r="AF32" s="7">
        <v>0</v>
      </c>
      <c r="AG32" s="77" t="s">
        <v>39</v>
      </c>
      <c r="AH32" s="77"/>
      <c r="AI32" s="74">
        <v>0</v>
      </c>
      <c r="AJ32" s="236">
        <v>0</v>
      </c>
      <c r="AK32" s="7">
        <v>0</v>
      </c>
      <c r="AL32" s="77" t="s">
        <v>39</v>
      </c>
      <c r="AM32" s="77"/>
      <c r="AN32" s="74">
        <v>0</v>
      </c>
      <c r="AO32" s="236">
        <v>0</v>
      </c>
      <c r="AP32" s="7">
        <v>0</v>
      </c>
      <c r="AQ32" s="77" t="s">
        <v>39</v>
      </c>
      <c r="AR32" s="77"/>
      <c r="AS32" s="74">
        <v>0</v>
      </c>
      <c r="AT32" s="236">
        <v>0</v>
      </c>
      <c r="AU32" s="7">
        <v>0</v>
      </c>
      <c r="AV32" s="77" t="s">
        <v>39</v>
      </c>
      <c r="AW32" s="77"/>
      <c r="AX32" s="74">
        <v>0</v>
      </c>
      <c r="AY32" s="236">
        <v>0</v>
      </c>
      <c r="AZ32" s="7">
        <v>0</v>
      </c>
      <c r="BA32" s="77" t="s">
        <v>39</v>
      </c>
      <c r="BB32" s="77"/>
      <c r="BC32" s="74">
        <v>0</v>
      </c>
      <c r="BD32" s="236">
        <v>0</v>
      </c>
      <c r="BE32" s="7">
        <v>0</v>
      </c>
      <c r="BF32" s="77" t="s">
        <v>39</v>
      </c>
      <c r="BG32" s="77"/>
      <c r="BH32" s="74">
        <v>0</v>
      </c>
      <c r="BI32" s="236">
        <v>0</v>
      </c>
      <c r="BJ32" s="7">
        <v>0</v>
      </c>
      <c r="BK32" s="77" t="s">
        <v>39</v>
      </c>
      <c r="BL32" s="77"/>
      <c r="BM32" s="74">
        <v>0</v>
      </c>
      <c r="BN32" s="236">
        <v>0</v>
      </c>
      <c r="BO32" s="7">
        <v>0</v>
      </c>
      <c r="BP32" s="77" t="s">
        <v>39</v>
      </c>
      <c r="BQ32" s="77"/>
      <c r="BR32" s="74">
        <v>0</v>
      </c>
      <c r="BS32" s="236">
        <v>0</v>
      </c>
      <c r="BT32" s="7">
        <v>0</v>
      </c>
      <c r="BU32" s="77" t="s">
        <v>39</v>
      </c>
      <c r="BV32" s="77"/>
      <c r="BW32" s="74">
        <v>0</v>
      </c>
      <c r="BX32" s="236">
        <v>0</v>
      </c>
      <c r="BY32" s="7">
        <v>0</v>
      </c>
      <c r="BZ32" s="77" t="s">
        <v>39</v>
      </c>
      <c r="CA32" s="77"/>
      <c r="CB32" s="74">
        <v>0</v>
      </c>
      <c r="CC32" s="236">
        <v>0</v>
      </c>
      <c r="CD32" s="7">
        <v>0</v>
      </c>
      <c r="CE32" s="77" t="s">
        <v>39</v>
      </c>
      <c r="CF32" s="77"/>
      <c r="CG32" s="74">
        <v>0</v>
      </c>
      <c r="CH32" s="236">
        <v>0</v>
      </c>
      <c r="CI32" s="7">
        <v>0</v>
      </c>
      <c r="CJ32" s="77" t="s">
        <v>39</v>
      </c>
      <c r="CK32" s="77"/>
      <c r="CL32" s="74">
        <v>0</v>
      </c>
      <c r="CM32" s="236">
        <v>0</v>
      </c>
      <c r="CN32" s="7">
        <v>0</v>
      </c>
      <c r="CO32" s="77" t="s">
        <v>39</v>
      </c>
      <c r="CP32" s="77"/>
      <c r="CQ32" s="93">
        <v>0</v>
      </c>
      <c r="CR32" s="236">
        <v>0</v>
      </c>
      <c r="CS32" s="7">
        <v>0</v>
      </c>
      <c r="CT32" s="77" t="s">
        <v>39</v>
      </c>
      <c r="CU32" s="77"/>
      <c r="CV32" s="74">
        <v>0</v>
      </c>
      <c r="CW32" s="236">
        <v>0</v>
      </c>
      <c r="CX32" s="7">
        <v>0</v>
      </c>
      <c r="CY32" s="85" t="s">
        <v>38</v>
      </c>
      <c r="CZ32" s="96" t="s">
        <v>165</v>
      </c>
      <c r="DA32" s="74">
        <v>73.12</v>
      </c>
      <c r="DB32" s="169">
        <v>150</v>
      </c>
      <c r="DC32" s="7">
        <v>0.52500000000000002</v>
      </c>
      <c r="DD32" s="85" t="s">
        <v>38</v>
      </c>
      <c r="DE32" s="108" t="s">
        <v>166</v>
      </c>
      <c r="DF32" s="74">
        <v>150</v>
      </c>
      <c r="DG32" s="236">
        <v>450</v>
      </c>
      <c r="DH32" s="7">
        <v>1.575</v>
      </c>
      <c r="DI32" s="85" t="s">
        <v>38</v>
      </c>
      <c r="DJ32" s="108" t="s">
        <v>167</v>
      </c>
      <c r="DK32" s="74">
        <v>119.64</v>
      </c>
      <c r="DL32" s="236">
        <v>300</v>
      </c>
      <c r="DM32" s="7">
        <v>1.05</v>
      </c>
      <c r="DN32" s="85" t="s">
        <v>38</v>
      </c>
      <c r="DO32" s="108" t="s">
        <v>168</v>
      </c>
      <c r="DP32" s="74">
        <v>369.19</v>
      </c>
      <c r="DQ32" s="169">
        <v>400</v>
      </c>
      <c r="DR32" s="7">
        <v>1.4</v>
      </c>
      <c r="DS32" s="85" t="s">
        <v>38</v>
      </c>
      <c r="DT32" s="108" t="s">
        <v>169</v>
      </c>
      <c r="DU32" s="74">
        <v>296</v>
      </c>
      <c r="DV32" s="169">
        <v>400</v>
      </c>
      <c r="DW32" s="7">
        <v>1.4</v>
      </c>
      <c r="DX32" s="85" t="s">
        <v>38</v>
      </c>
      <c r="DY32" s="108" t="s">
        <v>170</v>
      </c>
      <c r="DZ32" s="74">
        <v>296</v>
      </c>
      <c r="EA32" s="169">
        <v>400</v>
      </c>
      <c r="EB32" s="7">
        <v>1.4</v>
      </c>
      <c r="EC32" s="85" t="s">
        <v>38</v>
      </c>
      <c r="ED32" s="108" t="s">
        <v>171</v>
      </c>
      <c r="EE32" s="74">
        <v>319</v>
      </c>
      <c r="EF32" s="169">
        <v>400</v>
      </c>
      <c r="EG32" s="7">
        <v>1.4</v>
      </c>
      <c r="EH32" s="85" t="s">
        <v>38</v>
      </c>
      <c r="EI32" s="108" t="s">
        <v>172</v>
      </c>
      <c r="EJ32" s="74">
        <v>228</v>
      </c>
      <c r="EK32" s="236">
        <v>400</v>
      </c>
      <c r="EL32" s="7">
        <v>1.4</v>
      </c>
      <c r="EM32" s="85" t="s">
        <v>38</v>
      </c>
      <c r="EN32" s="108" t="s">
        <v>173</v>
      </c>
      <c r="EO32" s="74">
        <v>245</v>
      </c>
      <c r="EP32" s="236">
        <v>400</v>
      </c>
      <c r="EQ32" s="7">
        <v>1.4</v>
      </c>
      <c r="ER32" s="85" t="s">
        <v>39</v>
      </c>
      <c r="ES32" s="108" t="s">
        <v>155</v>
      </c>
      <c r="ET32" s="74">
        <v>122.02</v>
      </c>
      <c r="EU32" s="236">
        <v>400</v>
      </c>
      <c r="EV32" s="7">
        <v>2</v>
      </c>
    </row>
    <row r="33" spans="1:152" ht="21">
      <c r="A33" s="306"/>
      <c r="B33" s="227"/>
      <c r="C33" s="12" t="s">
        <v>96</v>
      </c>
      <c r="D33" s="12">
        <v>2520</v>
      </c>
      <c r="E33" s="46">
        <v>488</v>
      </c>
      <c r="F33" s="236">
        <v>760</v>
      </c>
      <c r="G33" s="7">
        <v>6.08</v>
      </c>
      <c r="H33" s="12" t="s">
        <v>96</v>
      </c>
      <c r="I33" s="12">
        <v>2517</v>
      </c>
      <c r="J33" s="46">
        <v>122.02</v>
      </c>
      <c r="K33" s="236">
        <v>500</v>
      </c>
      <c r="L33" s="7">
        <v>4</v>
      </c>
      <c r="M33" s="12" t="s">
        <v>96</v>
      </c>
      <c r="N33" s="12">
        <v>2519</v>
      </c>
      <c r="O33" s="46">
        <v>361.16</v>
      </c>
      <c r="P33" s="236">
        <v>800</v>
      </c>
      <c r="Q33" s="7">
        <v>6.4</v>
      </c>
      <c r="R33" s="12" t="s">
        <v>96</v>
      </c>
      <c r="S33" s="12">
        <v>2520</v>
      </c>
      <c r="T33" s="46">
        <v>140</v>
      </c>
      <c r="U33" s="236">
        <v>800</v>
      </c>
      <c r="V33" s="7">
        <v>6.4</v>
      </c>
      <c r="W33" s="12" t="s">
        <v>96</v>
      </c>
      <c r="X33" s="12">
        <v>2520</v>
      </c>
      <c r="Y33" s="46">
        <v>150</v>
      </c>
      <c r="Z33" s="236">
        <v>800</v>
      </c>
      <c r="AA33" s="7">
        <v>6.4</v>
      </c>
      <c r="AB33" s="12" t="s">
        <v>96</v>
      </c>
      <c r="AC33" s="12">
        <v>2520</v>
      </c>
      <c r="AD33" s="46">
        <v>140</v>
      </c>
      <c r="AE33" s="236">
        <v>800</v>
      </c>
      <c r="AF33" s="7">
        <v>6.4</v>
      </c>
      <c r="AG33" s="12" t="s">
        <v>96</v>
      </c>
      <c r="AH33" s="12">
        <v>2520</v>
      </c>
      <c r="AI33" s="46">
        <v>119.64</v>
      </c>
      <c r="AJ33" s="236">
        <v>800</v>
      </c>
      <c r="AK33" s="7">
        <v>6.4</v>
      </c>
      <c r="AL33" s="12" t="s">
        <v>96</v>
      </c>
      <c r="AM33" s="12">
        <v>2521</v>
      </c>
      <c r="AN33" s="46">
        <v>340</v>
      </c>
      <c r="AO33" s="236">
        <v>800</v>
      </c>
      <c r="AP33" s="7">
        <v>6.4</v>
      </c>
      <c r="AQ33" s="12" t="s">
        <v>96</v>
      </c>
      <c r="AR33" s="12">
        <v>2521</v>
      </c>
      <c r="AS33" s="46">
        <v>371</v>
      </c>
      <c r="AT33" s="236">
        <v>800</v>
      </c>
      <c r="AU33" s="7">
        <v>6.4</v>
      </c>
      <c r="AV33" s="12" t="s">
        <v>96</v>
      </c>
      <c r="AW33" s="12">
        <v>2521</v>
      </c>
      <c r="AX33" s="46">
        <v>200</v>
      </c>
      <c r="AY33" s="236">
        <v>800</v>
      </c>
      <c r="AZ33" s="7">
        <v>6.4</v>
      </c>
      <c r="BA33" s="12" t="s">
        <v>96</v>
      </c>
      <c r="BB33" s="12">
        <v>2523</v>
      </c>
      <c r="BC33" s="46">
        <v>296</v>
      </c>
      <c r="BD33" s="236">
        <v>800</v>
      </c>
      <c r="BE33" s="7">
        <v>6.4</v>
      </c>
      <c r="BF33" s="12" t="s">
        <v>96</v>
      </c>
      <c r="BG33" s="12">
        <v>2526</v>
      </c>
      <c r="BH33" s="46">
        <v>296</v>
      </c>
      <c r="BI33" s="236">
        <v>900</v>
      </c>
      <c r="BJ33" s="7">
        <v>7.2</v>
      </c>
      <c r="BK33" s="12" t="s">
        <v>96</v>
      </c>
      <c r="BL33" s="12">
        <v>2523</v>
      </c>
      <c r="BM33" s="46">
        <v>296</v>
      </c>
      <c r="BN33" s="236">
        <v>1000</v>
      </c>
      <c r="BO33" s="7">
        <v>8</v>
      </c>
      <c r="BP33" s="12" t="s">
        <v>96</v>
      </c>
      <c r="BQ33" s="12">
        <v>2524</v>
      </c>
      <c r="BR33" s="46">
        <v>318</v>
      </c>
      <c r="BS33" s="236">
        <v>1000</v>
      </c>
      <c r="BT33" s="7">
        <v>8</v>
      </c>
      <c r="BU33" s="12" t="s">
        <v>96</v>
      </c>
      <c r="BV33" s="12">
        <v>2524</v>
      </c>
      <c r="BW33" s="46">
        <v>319</v>
      </c>
      <c r="BX33" s="236">
        <v>1000</v>
      </c>
      <c r="BY33" s="7">
        <v>8</v>
      </c>
      <c r="BZ33" s="12" t="s">
        <v>96</v>
      </c>
      <c r="CA33" s="12">
        <v>2525</v>
      </c>
      <c r="CB33" s="46">
        <v>228</v>
      </c>
      <c r="CC33" s="236">
        <v>750</v>
      </c>
      <c r="CD33" s="7">
        <v>6</v>
      </c>
      <c r="CE33" s="12" t="s">
        <v>96</v>
      </c>
      <c r="CF33" s="12">
        <v>2525</v>
      </c>
      <c r="CG33" s="46">
        <v>228</v>
      </c>
      <c r="CH33" s="236">
        <v>750</v>
      </c>
      <c r="CI33" s="7">
        <v>6</v>
      </c>
      <c r="CJ33" s="12" t="s">
        <v>96</v>
      </c>
      <c r="CK33" s="12">
        <v>2526</v>
      </c>
      <c r="CL33" s="74">
        <v>245</v>
      </c>
      <c r="CM33" s="236">
        <v>800</v>
      </c>
      <c r="CN33" s="7">
        <v>6.4</v>
      </c>
      <c r="CO33" s="12" t="s">
        <v>96</v>
      </c>
      <c r="CP33" s="12">
        <v>2526</v>
      </c>
      <c r="CQ33" s="93">
        <v>245</v>
      </c>
      <c r="CR33" s="236">
        <v>800</v>
      </c>
      <c r="CS33" s="7">
        <v>6.4</v>
      </c>
      <c r="CT33" s="12" t="s">
        <v>96</v>
      </c>
      <c r="CU33" s="12">
        <v>2532</v>
      </c>
      <c r="CV33" s="74">
        <v>282</v>
      </c>
      <c r="CW33" s="236">
        <v>850</v>
      </c>
      <c r="CX33" s="7">
        <v>6.8</v>
      </c>
      <c r="CY33" s="85" t="s">
        <v>38</v>
      </c>
      <c r="CZ33" s="96" t="s">
        <v>174</v>
      </c>
      <c r="DA33" s="74">
        <v>361.16</v>
      </c>
      <c r="DB33" s="169">
        <v>450</v>
      </c>
      <c r="DC33" s="7">
        <v>1.575</v>
      </c>
      <c r="DD33" s="77" t="s">
        <v>39</v>
      </c>
      <c r="DE33" s="77"/>
      <c r="DF33" s="169">
        <v>0</v>
      </c>
      <c r="DG33" s="236">
        <v>0</v>
      </c>
      <c r="DH33" s="7">
        <v>0</v>
      </c>
      <c r="DI33" s="77" t="s">
        <v>39</v>
      </c>
      <c r="DJ33" s="77"/>
      <c r="DK33" s="169">
        <v>0</v>
      </c>
      <c r="DL33" s="236">
        <v>0</v>
      </c>
      <c r="DM33" s="7">
        <v>0</v>
      </c>
      <c r="DN33" s="77" t="s">
        <v>39</v>
      </c>
      <c r="DO33" s="77"/>
      <c r="DP33" s="169">
        <v>0</v>
      </c>
      <c r="DQ33" s="169">
        <v>0</v>
      </c>
      <c r="DR33" s="7">
        <v>0</v>
      </c>
      <c r="DS33" s="77" t="s">
        <v>39</v>
      </c>
      <c r="DT33" s="77"/>
      <c r="DU33" s="169">
        <v>0</v>
      </c>
      <c r="DV33" s="169">
        <v>0</v>
      </c>
      <c r="DW33" s="7">
        <v>0</v>
      </c>
      <c r="DX33" s="77" t="s">
        <v>39</v>
      </c>
      <c r="DY33" s="77"/>
      <c r="DZ33" s="169">
        <v>0</v>
      </c>
      <c r="EA33" s="169">
        <v>0</v>
      </c>
      <c r="EB33" s="7">
        <v>0</v>
      </c>
      <c r="EC33" s="77" t="s">
        <v>39</v>
      </c>
      <c r="ED33" s="77"/>
      <c r="EE33" s="169">
        <v>0</v>
      </c>
      <c r="EF33" s="169">
        <v>0</v>
      </c>
      <c r="EG33" s="7">
        <v>0</v>
      </c>
      <c r="EH33" s="77" t="s">
        <v>39</v>
      </c>
      <c r="EI33" s="77"/>
      <c r="EJ33" s="169">
        <v>0</v>
      </c>
      <c r="EK33" s="236">
        <v>0</v>
      </c>
      <c r="EL33" s="7">
        <v>0</v>
      </c>
      <c r="EM33" s="77" t="s">
        <v>39</v>
      </c>
      <c r="EN33" s="77"/>
      <c r="EO33" s="169">
        <v>0</v>
      </c>
      <c r="EP33" s="236">
        <v>0</v>
      </c>
      <c r="EQ33" s="7">
        <v>0</v>
      </c>
      <c r="ER33" s="12" t="s">
        <v>96</v>
      </c>
      <c r="ES33" s="12"/>
      <c r="ET33" s="169">
        <v>0</v>
      </c>
      <c r="EU33" s="236">
        <v>0</v>
      </c>
      <c r="EV33" s="7">
        <v>0</v>
      </c>
    </row>
    <row r="34" spans="1:152" ht="21">
      <c r="A34" s="226"/>
      <c r="B34" s="226"/>
      <c r="C34" s="85"/>
      <c r="D34" s="85"/>
      <c r="E34" s="74"/>
      <c r="F34" s="236"/>
      <c r="G34" s="7"/>
      <c r="H34" s="12" t="s">
        <v>96</v>
      </c>
      <c r="I34" s="85">
        <v>2518</v>
      </c>
      <c r="J34" s="74">
        <v>73.12</v>
      </c>
      <c r="K34" s="236">
        <v>300</v>
      </c>
      <c r="L34" s="7">
        <v>2.4</v>
      </c>
      <c r="M34" s="85"/>
      <c r="N34" s="85"/>
      <c r="O34" s="74"/>
      <c r="P34" s="236"/>
      <c r="Q34" s="7"/>
      <c r="R34" s="85"/>
      <c r="S34" s="85"/>
      <c r="T34" s="74"/>
      <c r="U34" s="236"/>
      <c r="V34" s="7"/>
      <c r="W34" s="85"/>
      <c r="X34" s="85"/>
      <c r="Y34" s="74"/>
      <c r="Z34" s="236"/>
      <c r="AA34" s="7"/>
      <c r="AB34" s="85"/>
      <c r="AC34" s="85"/>
      <c r="AD34" s="74"/>
      <c r="AE34" s="236"/>
      <c r="AF34" s="7"/>
      <c r="AG34" s="85"/>
      <c r="AH34" s="85"/>
      <c r="AI34" s="74"/>
      <c r="AJ34" s="236"/>
      <c r="AK34" s="7"/>
      <c r="AL34" s="85"/>
      <c r="AM34" s="85"/>
      <c r="AN34" s="74"/>
      <c r="AO34" s="236"/>
      <c r="AP34" s="7"/>
      <c r="AQ34" s="85"/>
      <c r="AR34" s="85"/>
      <c r="AS34" s="74"/>
      <c r="AT34" s="236"/>
      <c r="AU34" s="7"/>
      <c r="AV34" s="85"/>
      <c r="AW34" s="85"/>
      <c r="AX34" s="74"/>
      <c r="AY34" s="236"/>
      <c r="AZ34" s="7"/>
      <c r="BA34" s="85"/>
      <c r="BB34" s="85"/>
      <c r="BC34" s="74"/>
      <c r="BD34" s="236"/>
      <c r="BE34" s="7"/>
      <c r="BF34" s="85"/>
      <c r="BG34" s="85"/>
      <c r="BH34" s="74"/>
      <c r="BI34" s="236"/>
      <c r="BJ34" s="7"/>
      <c r="BK34" s="85"/>
      <c r="BL34" s="85"/>
      <c r="BM34" s="74"/>
      <c r="BN34" s="236"/>
      <c r="BO34" s="7"/>
      <c r="BP34" s="85"/>
      <c r="BQ34" s="85"/>
      <c r="BR34" s="74"/>
      <c r="BS34" s="236"/>
      <c r="BT34" s="7"/>
      <c r="BU34" s="85"/>
      <c r="BV34" s="85"/>
      <c r="BW34" s="74"/>
      <c r="BX34" s="236"/>
      <c r="BY34" s="7"/>
      <c r="BZ34" s="85"/>
      <c r="CA34" s="85"/>
      <c r="CB34" s="74"/>
      <c r="CC34" s="236"/>
      <c r="CD34" s="7"/>
      <c r="CE34" s="85"/>
      <c r="CF34" s="85"/>
      <c r="CG34" s="74"/>
      <c r="CH34" s="236"/>
      <c r="CI34" s="7"/>
      <c r="CJ34" s="85"/>
      <c r="CK34" s="108"/>
      <c r="CL34" s="74"/>
      <c r="CM34" s="236"/>
      <c r="CN34" s="7"/>
      <c r="CO34" s="85"/>
      <c r="CP34" s="85"/>
      <c r="CQ34" s="93"/>
      <c r="CR34" s="236"/>
      <c r="CS34" s="7"/>
      <c r="CT34" s="85"/>
      <c r="CU34" s="85"/>
      <c r="CV34" s="74"/>
      <c r="CW34" s="236"/>
      <c r="CX34" s="7"/>
      <c r="CY34" s="77" t="s">
        <v>39</v>
      </c>
      <c r="CZ34" s="77"/>
      <c r="DA34" s="169">
        <v>0</v>
      </c>
      <c r="DB34" s="169">
        <v>0</v>
      </c>
      <c r="DC34" s="7">
        <v>0</v>
      </c>
      <c r="DD34" s="12" t="s">
        <v>96</v>
      </c>
      <c r="DE34" s="12"/>
      <c r="DF34" s="169">
        <v>0</v>
      </c>
      <c r="DG34" s="236">
        <v>0</v>
      </c>
      <c r="DH34" s="7">
        <v>0</v>
      </c>
      <c r="DI34" s="12" t="s">
        <v>96</v>
      </c>
      <c r="DJ34" s="12"/>
      <c r="DK34" s="169">
        <v>0</v>
      </c>
      <c r="DL34" s="236">
        <v>0</v>
      </c>
      <c r="DM34" s="7">
        <v>0</v>
      </c>
      <c r="DN34" s="12" t="s">
        <v>96</v>
      </c>
      <c r="DO34" s="12"/>
      <c r="DP34" s="169">
        <v>0</v>
      </c>
      <c r="DQ34" s="169">
        <v>0</v>
      </c>
      <c r="DR34" s="7">
        <v>0</v>
      </c>
      <c r="DS34" s="12" t="s">
        <v>96</v>
      </c>
      <c r="DT34" s="12"/>
      <c r="DU34" s="169">
        <v>0</v>
      </c>
      <c r="DV34" s="169">
        <v>0</v>
      </c>
      <c r="DW34" s="7">
        <v>0</v>
      </c>
      <c r="DX34" s="12" t="s">
        <v>96</v>
      </c>
      <c r="DY34" s="12"/>
      <c r="DZ34" s="169">
        <v>0</v>
      </c>
      <c r="EA34" s="169">
        <v>0</v>
      </c>
      <c r="EB34" s="7">
        <v>0</v>
      </c>
      <c r="EC34" s="12" t="s">
        <v>96</v>
      </c>
      <c r="ED34" s="12"/>
      <c r="EE34" s="169">
        <v>0</v>
      </c>
      <c r="EF34" s="169">
        <v>0</v>
      </c>
      <c r="EG34" s="7">
        <v>0</v>
      </c>
      <c r="EH34" s="12" t="s">
        <v>96</v>
      </c>
      <c r="EI34" s="12"/>
      <c r="EJ34" s="169">
        <v>0</v>
      </c>
      <c r="EK34" s="236">
        <v>0</v>
      </c>
      <c r="EL34" s="7">
        <v>0</v>
      </c>
      <c r="EM34" s="12" t="s">
        <v>96</v>
      </c>
      <c r="EN34" s="12"/>
      <c r="EO34" s="169">
        <v>0</v>
      </c>
      <c r="EP34" s="236">
        <v>0</v>
      </c>
      <c r="EQ34" s="7">
        <v>0</v>
      </c>
      <c r="ER34" s="12"/>
      <c r="ES34" s="12"/>
      <c r="ET34" s="169"/>
      <c r="EU34" s="236"/>
      <c r="EV34" s="7"/>
    </row>
    <row r="35" spans="1:152" ht="21">
      <c r="A35" s="226"/>
      <c r="B35" s="226"/>
      <c r="C35" s="85"/>
      <c r="D35" s="85"/>
      <c r="E35" s="74"/>
      <c r="F35" s="236"/>
      <c r="G35" s="7"/>
      <c r="H35" s="85"/>
      <c r="I35" s="85"/>
      <c r="J35" s="74"/>
      <c r="K35" s="236"/>
      <c r="L35" s="7"/>
      <c r="M35" s="85"/>
      <c r="N35" s="85"/>
      <c r="O35" s="74"/>
      <c r="P35" s="169"/>
      <c r="Q35" s="7"/>
      <c r="R35" s="85"/>
      <c r="S35" s="85"/>
      <c r="T35" s="74"/>
      <c r="U35" s="236"/>
      <c r="V35" s="7"/>
      <c r="W35" s="85"/>
      <c r="X35" s="85"/>
      <c r="Y35" s="74"/>
      <c r="Z35" s="236"/>
      <c r="AA35" s="7"/>
      <c r="AB35" s="85"/>
      <c r="AC35" s="85"/>
      <c r="AD35" s="74"/>
      <c r="AE35" s="236"/>
      <c r="AF35" s="7"/>
      <c r="AG35" s="85"/>
      <c r="AH35" s="85"/>
      <c r="AI35" s="74"/>
      <c r="AJ35" s="236"/>
      <c r="AK35" s="7"/>
      <c r="AL35" s="85"/>
      <c r="AM35" s="85"/>
      <c r="AN35" s="74"/>
      <c r="AO35" s="236"/>
      <c r="AP35" s="7"/>
      <c r="AQ35" s="85"/>
      <c r="AR35" s="85"/>
      <c r="AS35" s="74"/>
      <c r="AT35" s="236"/>
      <c r="AU35" s="7"/>
      <c r="AV35" s="85"/>
      <c r="AW35" s="85"/>
      <c r="AX35" s="74"/>
      <c r="AY35" s="236"/>
      <c r="AZ35" s="7"/>
      <c r="BA35" s="85"/>
      <c r="BB35" s="85"/>
      <c r="BC35" s="74"/>
      <c r="BD35" s="236"/>
      <c r="BE35" s="7"/>
      <c r="BF35" s="85"/>
      <c r="BG35" s="85"/>
      <c r="BH35" s="74"/>
      <c r="BI35" s="236"/>
      <c r="BJ35" s="7"/>
      <c r="BK35" s="85"/>
      <c r="BL35" s="85"/>
      <c r="BM35" s="74"/>
      <c r="BN35" s="236"/>
      <c r="BO35" s="7"/>
      <c r="BP35" s="85"/>
      <c r="BQ35" s="85"/>
      <c r="BR35" s="74"/>
      <c r="BS35" s="236"/>
      <c r="BT35" s="7"/>
      <c r="BU35" s="85"/>
      <c r="BV35" s="85"/>
      <c r="BW35" s="74"/>
      <c r="BX35" s="236"/>
      <c r="BY35" s="7"/>
      <c r="BZ35" s="85"/>
      <c r="CA35" s="85"/>
      <c r="CB35" s="74"/>
      <c r="CC35" s="236"/>
      <c r="CD35" s="7"/>
      <c r="CE35" s="85"/>
      <c r="CF35" s="85"/>
      <c r="CG35" s="74"/>
      <c r="CH35" s="236"/>
      <c r="CI35" s="7"/>
      <c r="CJ35" s="85"/>
      <c r="CK35" s="108"/>
      <c r="CL35" s="74"/>
      <c r="CM35" s="236"/>
      <c r="CN35" s="7"/>
      <c r="CO35" s="85"/>
      <c r="CP35" s="85"/>
      <c r="CQ35" s="93"/>
      <c r="CR35" s="236"/>
      <c r="CS35" s="7"/>
      <c r="CT35" s="85"/>
      <c r="CU35" s="85"/>
      <c r="CV35" s="74"/>
      <c r="CW35" s="236"/>
      <c r="CX35" s="7"/>
      <c r="CY35" s="12" t="s">
        <v>96</v>
      </c>
      <c r="CZ35" s="12"/>
      <c r="DA35" s="169">
        <v>0</v>
      </c>
      <c r="DB35" s="169">
        <v>0</v>
      </c>
      <c r="DC35" s="7">
        <v>0</v>
      </c>
      <c r="DD35" s="85"/>
      <c r="DE35" s="108"/>
      <c r="DF35" s="74"/>
      <c r="DG35" s="236"/>
      <c r="DH35" s="7"/>
      <c r="DI35" s="85"/>
      <c r="DJ35" s="108"/>
      <c r="DK35" s="74"/>
      <c r="DL35" s="236"/>
      <c r="DM35" s="7"/>
      <c r="DN35" s="85"/>
      <c r="DO35" s="108"/>
      <c r="DP35" s="74"/>
      <c r="DQ35" s="169"/>
      <c r="DR35" s="7"/>
      <c r="DS35" s="85"/>
      <c r="DT35" s="108"/>
      <c r="DU35" s="74"/>
      <c r="DV35" s="169"/>
      <c r="DW35" s="7"/>
      <c r="DX35" s="85"/>
      <c r="DY35" s="108"/>
      <c r="DZ35" s="74"/>
      <c r="EA35" s="169"/>
      <c r="EB35" s="7"/>
      <c r="EC35" s="85"/>
      <c r="ED35" s="108"/>
      <c r="EE35" s="74"/>
      <c r="EF35" s="169"/>
      <c r="EG35" s="7"/>
      <c r="EH35" s="85"/>
      <c r="EI35" s="108"/>
      <c r="EJ35" s="74"/>
      <c r="EK35" s="236"/>
      <c r="EL35" s="7"/>
      <c r="EM35" s="85"/>
      <c r="EN35" s="108"/>
      <c r="EO35" s="74"/>
      <c r="EP35" s="236"/>
      <c r="EQ35" s="7"/>
      <c r="ER35" s="85"/>
      <c r="ES35" s="108"/>
      <c r="ET35" s="74"/>
      <c r="EU35" s="236"/>
      <c r="EV35" s="7"/>
    </row>
    <row r="36" spans="1:152" ht="21">
      <c r="A36" s="226"/>
      <c r="B36" s="226"/>
      <c r="C36" s="85"/>
      <c r="D36" s="85"/>
      <c r="E36" s="74"/>
      <c r="F36" s="236"/>
      <c r="G36" s="7"/>
      <c r="H36" s="85"/>
      <c r="I36" s="85"/>
      <c r="J36" s="74"/>
      <c r="K36" s="169"/>
      <c r="L36" s="7"/>
      <c r="M36" s="85"/>
      <c r="N36" s="85"/>
      <c r="O36" s="74"/>
      <c r="P36" s="169"/>
      <c r="Q36" s="7"/>
      <c r="R36" s="85"/>
      <c r="S36" s="85"/>
      <c r="T36" s="74"/>
      <c r="U36" s="169"/>
      <c r="V36" s="7"/>
      <c r="W36" s="85"/>
      <c r="X36" s="85"/>
      <c r="Y36" s="74"/>
      <c r="Z36" s="169"/>
      <c r="AA36" s="7"/>
      <c r="AB36" s="85"/>
      <c r="AC36" s="85"/>
      <c r="AD36" s="74"/>
      <c r="AE36" s="236"/>
      <c r="AF36" s="7"/>
      <c r="AG36" s="85"/>
      <c r="AH36" s="85"/>
      <c r="AI36" s="74"/>
      <c r="AJ36" s="236"/>
      <c r="AK36" s="7"/>
      <c r="AL36" s="85"/>
      <c r="AM36" s="85"/>
      <c r="AN36" s="74"/>
      <c r="AO36" s="169"/>
      <c r="AP36" s="7"/>
      <c r="AQ36" s="85"/>
      <c r="AR36" s="85"/>
      <c r="AS36" s="74"/>
      <c r="AT36" s="236"/>
      <c r="AU36" s="7"/>
      <c r="AV36" s="85"/>
      <c r="AW36" s="85"/>
      <c r="AX36" s="74"/>
      <c r="AY36" s="236"/>
      <c r="AZ36" s="7"/>
      <c r="BA36" s="85"/>
      <c r="BB36" s="85"/>
      <c r="BC36" s="74"/>
      <c r="BD36" s="236"/>
      <c r="BE36" s="7"/>
      <c r="BF36" s="85"/>
      <c r="BG36" s="85"/>
      <c r="BH36" s="74"/>
      <c r="BI36" s="236"/>
      <c r="BJ36" s="7"/>
      <c r="BK36" s="85"/>
      <c r="BL36" s="85"/>
      <c r="BM36" s="74"/>
      <c r="BN36" s="236"/>
      <c r="BO36" s="7"/>
      <c r="BP36" s="85"/>
      <c r="BQ36" s="85"/>
      <c r="BR36" s="74"/>
      <c r="BS36" s="236"/>
      <c r="BT36" s="7"/>
      <c r="BU36" s="85"/>
      <c r="BV36" s="85"/>
      <c r="BW36" s="74"/>
      <c r="BX36" s="236"/>
      <c r="BY36" s="7"/>
      <c r="BZ36" s="85"/>
      <c r="CA36" s="85"/>
      <c r="CB36" s="74"/>
      <c r="CC36" s="169"/>
      <c r="CD36" s="7"/>
      <c r="CE36" s="85"/>
      <c r="CF36" s="85"/>
      <c r="CG36" s="74"/>
      <c r="CH36" s="236"/>
      <c r="CI36" s="7"/>
      <c r="CJ36" s="85"/>
      <c r="CK36" s="108"/>
      <c r="CL36" s="74"/>
      <c r="CM36" s="236"/>
      <c r="CN36" s="7"/>
      <c r="CO36" s="85"/>
      <c r="CP36" s="85"/>
      <c r="CQ36" s="74"/>
      <c r="CR36" s="169"/>
      <c r="CS36" s="7"/>
      <c r="CT36" s="85"/>
      <c r="CU36" s="85"/>
      <c r="CV36" s="74"/>
      <c r="CW36" s="236"/>
      <c r="CX36" s="7"/>
      <c r="CY36" s="85"/>
      <c r="CZ36" s="96"/>
      <c r="DA36" s="74"/>
      <c r="DB36" s="169"/>
      <c r="DC36" s="7"/>
      <c r="DD36" s="85"/>
      <c r="DE36" s="85"/>
      <c r="DF36" s="74"/>
      <c r="DG36" s="236"/>
      <c r="DH36" s="7"/>
      <c r="DI36" s="85"/>
      <c r="DJ36" s="85"/>
      <c r="DK36" s="74"/>
      <c r="DL36" s="169"/>
      <c r="DM36" s="7"/>
      <c r="DN36" s="85"/>
      <c r="DO36" s="85"/>
      <c r="DP36" s="74"/>
      <c r="DQ36" s="169"/>
      <c r="DR36" s="7"/>
      <c r="DS36" s="77"/>
      <c r="DT36" s="77"/>
      <c r="DU36" s="77"/>
      <c r="DV36" s="169"/>
      <c r="DW36" s="77"/>
      <c r="DX36" s="77"/>
      <c r="DY36" s="77"/>
      <c r="DZ36" s="77"/>
      <c r="EA36" s="169"/>
      <c r="EB36" s="77"/>
      <c r="EC36" s="85"/>
      <c r="ED36" s="85"/>
      <c r="EE36" s="74"/>
      <c r="EF36" s="169"/>
      <c r="EG36" s="7"/>
      <c r="EH36" s="85"/>
      <c r="EI36" s="85"/>
      <c r="EJ36" s="74"/>
      <c r="EK36" s="169"/>
      <c r="EL36" s="7"/>
      <c r="EM36" s="85"/>
      <c r="EN36" s="85"/>
      <c r="EO36" s="74"/>
      <c r="EP36" s="236"/>
      <c r="EQ36" s="19"/>
      <c r="ER36" s="85"/>
      <c r="ES36" s="85"/>
      <c r="ET36" s="74"/>
      <c r="EU36" s="236"/>
      <c r="EV36" s="7"/>
    </row>
    <row r="37" spans="1:152" ht="21.75" thickBot="1">
      <c r="A37" s="261"/>
      <c r="B37" s="262" t="s">
        <v>43</v>
      </c>
      <c r="C37" s="106"/>
      <c r="D37" s="106"/>
      <c r="E37" s="81">
        <v>488</v>
      </c>
      <c r="F37" s="369">
        <v>760</v>
      </c>
      <c r="G37" s="83">
        <v>6.08</v>
      </c>
      <c r="H37" s="106"/>
      <c r="I37" s="106"/>
      <c r="J37" s="81">
        <v>195.14</v>
      </c>
      <c r="K37" s="369">
        <v>800</v>
      </c>
      <c r="L37" s="83">
        <v>6.4</v>
      </c>
      <c r="M37" s="106"/>
      <c r="N37" s="106"/>
      <c r="O37" s="81">
        <v>361.16</v>
      </c>
      <c r="P37" s="369">
        <v>800</v>
      </c>
      <c r="Q37" s="83">
        <v>6.4</v>
      </c>
      <c r="R37" s="106"/>
      <c r="S37" s="106"/>
      <c r="T37" s="81">
        <v>140</v>
      </c>
      <c r="U37" s="369">
        <v>800</v>
      </c>
      <c r="V37" s="83">
        <v>6.4</v>
      </c>
      <c r="W37" s="106"/>
      <c r="X37" s="106"/>
      <c r="Y37" s="81">
        <v>150</v>
      </c>
      <c r="Z37" s="369">
        <v>800</v>
      </c>
      <c r="AA37" s="83">
        <v>6.4</v>
      </c>
      <c r="AB37" s="106"/>
      <c r="AC37" s="106"/>
      <c r="AD37" s="81">
        <v>140</v>
      </c>
      <c r="AE37" s="369">
        <v>800</v>
      </c>
      <c r="AF37" s="83">
        <v>6.4</v>
      </c>
      <c r="AG37" s="106"/>
      <c r="AH37" s="106"/>
      <c r="AI37" s="81">
        <v>119.64</v>
      </c>
      <c r="AJ37" s="369">
        <v>800</v>
      </c>
      <c r="AK37" s="83">
        <v>6.4</v>
      </c>
      <c r="AL37" s="106"/>
      <c r="AM37" s="106"/>
      <c r="AN37" s="81">
        <v>340</v>
      </c>
      <c r="AO37" s="369">
        <v>800</v>
      </c>
      <c r="AP37" s="83">
        <v>6.4</v>
      </c>
      <c r="AQ37" s="106"/>
      <c r="AR37" s="106"/>
      <c r="AS37" s="81">
        <v>371</v>
      </c>
      <c r="AT37" s="369">
        <v>800</v>
      </c>
      <c r="AU37" s="83">
        <v>6.4</v>
      </c>
      <c r="AV37" s="106"/>
      <c r="AW37" s="106"/>
      <c r="AX37" s="81">
        <v>200</v>
      </c>
      <c r="AY37" s="369">
        <v>800</v>
      </c>
      <c r="AZ37" s="83">
        <v>6.4</v>
      </c>
      <c r="BA37" s="106"/>
      <c r="BB37" s="106"/>
      <c r="BC37" s="81">
        <v>296</v>
      </c>
      <c r="BD37" s="369">
        <v>800</v>
      </c>
      <c r="BE37" s="83">
        <v>6.4</v>
      </c>
      <c r="BF37" s="106"/>
      <c r="BG37" s="106"/>
      <c r="BH37" s="81">
        <v>296</v>
      </c>
      <c r="BI37" s="369">
        <v>900</v>
      </c>
      <c r="BJ37" s="83">
        <v>7.2</v>
      </c>
      <c r="BK37" s="106"/>
      <c r="BL37" s="106"/>
      <c r="BM37" s="81">
        <v>296</v>
      </c>
      <c r="BN37" s="369">
        <v>1000</v>
      </c>
      <c r="BO37" s="83">
        <v>8</v>
      </c>
      <c r="BP37" s="106"/>
      <c r="BQ37" s="106"/>
      <c r="BR37" s="81">
        <v>318</v>
      </c>
      <c r="BS37" s="369">
        <v>1000</v>
      </c>
      <c r="BT37" s="83">
        <v>8</v>
      </c>
      <c r="BU37" s="106"/>
      <c r="BV37" s="106"/>
      <c r="BW37" s="81">
        <v>319</v>
      </c>
      <c r="BX37" s="369">
        <v>1000</v>
      </c>
      <c r="BY37" s="83">
        <v>8</v>
      </c>
      <c r="BZ37" s="106"/>
      <c r="CA37" s="106"/>
      <c r="CB37" s="81">
        <v>228</v>
      </c>
      <c r="CC37" s="369">
        <v>750</v>
      </c>
      <c r="CD37" s="83">
        <v>6</v>
      </c>
      <c r="CE37" s="106"/>
      <c r="CF37" s="106"/>
      <c r="CG37" s="81">
        <v>228</v>
      </c>
      <c r="CH37" s="369">
        <v>750</v>
      </c>
      <c r="CI37" s="83">
        <v>6</v>
      </c>
      <c r="CJ37" s="106"/>
      <c r="CK37" s="106"/>
      <c r="CL37" s="81">
        <v>245</v>
      </c>
      <c r="CM37" s="369">
        <v>800</v>
      </c>
      <c r="CN37" s="83">
        <v>6.4</v>
      </c>
      <c r="CO37" s="106"/>
      <c r="CP37" s="106"/>
      <c r="CQ37" s="81">
        <v>245</v>
      </c>
      <c r="CR37" s="369">
        <v>800</v>
      </c>
      <c r="CS37" s="83">
        <v>6.4</v>
      </c>
      <c r="CT37" s="106"/>
      <c r="CU37" s="106"/>
      <c r="CV37" s="81">
        <v>282</v>
      </c>
      <c r="CW37" s="369">
        <v>850</v>
      </c>
      <c r="CX37" s="83">
        <v>6.8</v>
      </c>
      <c r="CY37" s="81"/>
      <c r="CZ37" s="81"/>
      <c r="DA37" s="81">
        <v>556.29999999999995</v>
      </c>
      <c r="DB37" s="369">
        <v>800</v>
      </c>
      <c r="DC37" s="83">
        <v>2.8</v>
      </c>
      <c r="DD37" s="106"/>
      <c r="DE37" s="106"/>
      <c r="DF37" s="81">
        <v>290</v>
      </c>
      <c r="DG37" s="369">
        <v>800</v>
      </c>
      <c r="DH37" s="83">
        <v>2.8</v>
      </c>
      <c r="DI37" s="106"/>
      <c r="DJ37" s="106"/>
      <c r="DK37" s="81">
        <v>259.64</v>
      </c>
      <c r="DL37" s="369">
        <v>600</v>
      </c>
      <c r="DM37" s="83">
        <v>2.1</v>
      </c>
      <c r="DN37" s="106"/>
      <c r="DO37" s="106"/>
      <c r="DP37" s="81">
        <v>689.19</v>
      </c>
      <c r="DQ37" s="369">
        <v>800</v>
      </c>
      <c r="DR37" s="83">
        <v>2.8</v>
      </c>
      <c r="DS37" s="392"/>
      <c r="DT37" s="392"/>
      <c r="DU37" s="81">
        <v>496</v>
      </c>
      <c r="DV37" s="369">
        <v>800</v>
      </c>
      <c r="DW37" s="83">
        <v>2.8</v>
      </c>
      <c r="DX37" s="392"/>
      <c r="DY37" s="392"/>
      <c r="DZ37" s="81">
        <v>592</v>
      </c>
      <c r="EA37" s="369">
        <v>800</v>
      </c>
      <c r="EB37" s="83">
        <v>2.8</v>
      </c>
      <c r="EC37" s="106"/>
      <c r="ED37" s="106"/>
      <c r="EE37" s="81">
        <v>637</v>
      </c>
      <c r="EF37" s="369">
        <v>800</v>
      </c>
      <c r="EG37" s="83">
        <v>2.8</v>
      </c>
      <c r="EH37" s="106"/>
      <c r="EI37" s="106"/>
      <c r="EJ37" s="81">
        <v>456</v>
      </c>
      <c r="EK37" s="369">
        <v>800</v>
      </c>
      <c r="EL37" s="83">
        <v>2.8</v>
      </c>
      <c r="EM37" s="106"/>
      <c r="EN37" s="106"/>
      <c r="EO37" s="81">
        <v>490</v>
      </c>
      <c r="EP37" s="369">
        <v>800</v>
      </c>
      <c r="EQ37" s="83">
        <v>2.8</v>
      </c>
      <c r="ER37" s="106"/>
      <c r="ES37" s="106"/>
      <c r="ET37" s="81">
        <v>404.02</v>
      </c>
      <c r="EU37" s="369">
        <v>800</v>
      </c>
      <c r="EV37" s="83">
        <v>3.4</v>
      </c>
    </row>
    <row r="38" spans="1:152" ht="21">
      <c r="A38" s="307">
        <v>4</v>
      </c>
      <c r="B38" s="226" t="s">
        <v>175</v>
      </c>
      <c r="C38" s="77" t="s">
        <v>38</v>
      </c>
      <c r="D38" s="12"/>
      <c r="E38" s="74">
        <v>0</v>
      </c>
      <c r="F38" s="236">
        <v>0</v>
      </c>
      <c r="G38" s="7">
        <v>0</v>
      </c>
      <c r="H38" s="85" t="s">
        <v>38</v>
      </c>
      <c r="I38" s="77"/>
      <c r="J38" s="74">
        <v>0</v>
      </c>
      <c r="K38" s="236">
        <v>0</v>
      </c>
      <c r="L38" s="7">
        <v>0</v>
      </c>
      <c r="M38" s="85" t="s">
        <v>38</v>
      </c>
      <c r="N38" s="77"/>
      <c r="O38" s="74">
        <v>0</v>
      </c>
      <c r="P38" s="236">
        <v>0</v>
      </c>
      <c r="Q38" s="7">
        <v>0</v>
      </c>
      <c r="R38" s="85" t="s">
        <v>38</v>
      </c>
      <c r="S38" s="77"/>
      <c r="T38" s="74">
        <v>0</v>
      </c>
      <c r="U38" s="236">
        <v>0</v>
      </c>
      <c r="V38" s="7">
        <v>0</v>
      </c>
      <c r="W38" s="85" t="s">
        <v>38</v>
      </c>
      <c r="X38" s="77" t="s">
        <v>176</v>
      </c>
      <c r="Y38" s="46">
        <v>110</v>
      </c>
      <c r="Z38" s="236">
        <v>250</v>
      </c>
      <c r="AA38" s="7">
        <v>0.875</v>
      </c>
      <c r="AB38" s="85" t="s">
        <v>38</v>
      </c>
      <c r="AC38" s="77" t="s">
        <v>177</v>
      </c>
      <c r="AD38" s="74">
        <v>110</v>
      </c>
      <c r="AE38" s="236">
        <v>200</v>
      </c>
      <c r="AF38" s="7">
        <v>0.7</v>
      </c>
      <c r="AG38" s="85" t="s">
        <v>38</v>
      </c>
      <c r="AH38" s="77" t="s">
        <v>178</v>
      </c>
      <c r="AI38" s="46">
        <v>125</v>
      </c>
      <c r="AJ38" s="236">
        <v>300</v>
      </c>
      <c r="AK38" s="7">
        <v>1.05</v>
      </c>
      <c r="AL38" s="85" t="s">
        <v>38</v>
      </c>
      <c r="AM38" s="77" t="s">
        <v>179</v>
      </c>
      <c r="AN38" s="74">
        <v>105</v>
      </c>
      <c r="AO38" s="236">
        <v>300</v>
      </c>
      <c r="AP38" s="7">
        <v>1.05</v>
      </c>
      <c r="AQ38" s="85" t="s">
        <v>38</v>
      </c>
      <c r="AR38" s="77" t="s">
        <v>180</v>
      </c>
      <c r="AS38" s="74">
        <v>88</v>
      </c>
      <c r="AT38" s="236">
        <v>300</v>
      </c>
      <c r="AU38" s="7">
        <v>1.05</v>
      </c>
      <c r="AV38" s="85" t="s">
        <v>38</v>
      </c>
      <c r="AW38" s="77" t="s">
        <v>181</v>
      </c>
      <c r="AX38" s="74">
        <v>180</v>
      </c>
      <c r="AY38" s="236">
        <v>500</v>
      </c>
      <c r="AZ38" s="7">
        <v>1.75</v>
      </c>
      <c r="BA38" s="85" t="s">
        <v>38</v>
      </c>
      <c r="BB38" s="77" t="s">
        <v>182</v>
      </c>
      <c r="BC38" s="74">
        <v>180</v>
      </c>
      <c r="BD38" s="236">
        <v>300</v>
      </c>
      <c r="BE38" s="7">
        <v>1.05</v>
      </c>
      <c r="BF38" s="85" t="s">
        <v>38</v>
      </c>
      <c r="BG38" s="77" t="s">
        <v>183</v>
      </c>
      <c r="BH38" s="74">
        <v>130</v>
      </c>
      <c r="BI38" s="236">
        <v>300</v>
      </c>
      <c r="BJ38" s="7">
        <v>1.05</v>
      </c>
      <c r="BK38" s="85" t="s">
        <v>38</v>
      </c>
      <c r="BL38" s="74" t="s">
        <v>184</v>
      </c>
      <c r="BM38" s="74">
        <v>105</v>
      </c>
      <c r="BN38" s="236">
        <v>200</v>
      </c>
      <c r="BO38" s="7">
        <v>0.7</v>
      </c>
      <c r="BP38" s="85" t="s">
        <v>38</v>
      </c>
      <c r="BQ38" s="74" t="s">
        <v>185</v>
      </c>
      <c r="BR38" s="74">
        <v>73</v>
      </c>
      <c r="BS38" s="236">
        <v>200</v>
      </c>
      <c r="BT38" s="7">
        <v>0.7</v>
      </c>
      <c r="BU38" s="85" t="s">
        <v>38</v>
      </c>
      <c r="BV38" s="74" t="s">
        <v>186</v>
      </c>
      <c r="BW38" s="74">
        <v>90</v>
      </c>
      <c r="BX38" s="236">
        <v>200</v>
      </c>
      <c r="BY38" s="7">
        <v>0.7</v>
      </c>
      <c r="BZ38" s="85" t="s">
        <v>38</v>
      </c>
      <c r="CA38" s="74" t="s">
        <v>187</v>
      </c>
      <c r="CB38" s="46">
        <v>150</v>
      </c>
      <c r="CC38" s="236">
        <v>300</v>
      </c>
      <c r="CD38" s="7">
        <v>1.05</v>
      </c>
      <c r="CE38" s="85" t="s">
        <v>38</v>
      </c>
      <c r="CF38" s="74" t="s">
        <v>188</v>
      </c>
      <c r="CG38" s="74">
        <v>120</v>
      </c>
      <c r="CH38" s="236">
        <v>200</v>
      </c>
      <c r="CI38" s="7">
        <v>0.7</v>
      </c>
      <c r="CJ38" s="85" t="s">
        <v>38</v>
      </c>
      <c r="CK38" s="46" t="s">
        <v>189</v>
      </c>
      <c r="CL38" s="74">
        <v>30</v>
      </c>
      <c r="CM38" s="236">
        <v>50</v>
      </c>
      <c r="CN38" s="7">
        <v>0.25</v>
      </c>
      <c r="CO38" s="85" t="s">
        <v>38</v>
      </c>
      <c r="CP38" s="74" t="s">
        <v>190</v>
      </c>
      <c r="CQ38" s="74">
        <v>70</v>
      </c>
      <c r="CR38" s="236">
        <v>100</v>
      </c>
      <c r="CS38" s="7">
        <v>0.35</v>
      </c>
      <c r="CT38" s="85" t="s">
        <v>38</v>
      </c>
      <c r="CU38" s="77" t="s">
        <v>191</v>
      </c>
      <c r="CV38" s="74">
        <v>190</v>
      </c>
      <c r="CW38" s="236">
        <v>250</v>
      </c>
      <c r="CX38" s="7">
        <v>0.875</v>
      </c>
      <c r="CY38" s="85" t="s">
        <v>38</v>
      </c>
      <c r="CZ38" s="77" t="s">
        <v>192</v>
      </c>
      <c r="DA38" s="74">
        <v>125</v>
      </c>
      <c r="DB38" s="236">
        <v>200</v>
      </c>
      <c r="DC38" s="7">
        <v>0.7</v>
      </c>
      <c r="DD38" s="85" t="s">
        <v>38</v>
      </c>
      <c r="DE38" s="74" t="s">
        <v>193</v>
      </c>
      <c r="DF38" s="46">
        <v>125</v>
      </c>
      <c r="DG38" s="236">
        <v>200</v>
      </c>
      <c r="DH38" s="7">
        <v>0.7</v>
      </c>
      <c r="DI38" s="85" t="s">
        <v>38</v>
      </c>
      <c r="DJ38" s="77"/>
      <c r="DK38" s="74">
        <v>0</v>
      </c>
      <c r="DL38" s="236">
        <v>0</v>
      </c>
      <c r="DM38" s="7">
        <v>0</v>
      </c>
      <c r="DN38" s="85" t="s">
        <v>38</v>
      </c>
      <c r="DO38" s="77"/>
      <c r="DP38" s="74">
        <v>0</v>
      </c>
      <c r="DQ38" s="169">
        <v>0</v>
      </c>
      <c r="DR38" s="7">
        <v>0</v>
      </c>
      <c r="DS38" s="85" t="s">
        <v>38</v>
      </c>
      <c r="DT38" s="74"/>
      <c r="DU38" s="74">
        <v>0</v>
      </c>
      <c r="DV38" s="169">
        <v>0</v>
      </c>
      <c r="DW38" s="7">
        <v>0</v>
      </c>
      <c r="DX38" s="85" t="s">
        <v>38</v>
      </c>
      <c r="DY38" s="77"/>
      <c r="DZ38" s="74">
        <v>0</v>
      </c>
      <c r="EA38" s="169">
        <v>0</v>
      </c>
      <c r="EB38" s="7">
        <v>0</v>
      </c>
      <c r="EC38" s="85" t="s">
        <v>38</v>
      </c>
      <c r="ED38" s="77"/>
      <c r="EE38" s="74">
        <v>0</v>
      </c>
      <c r="EF38" s="236">
        <v>0</v>
      </c>
      <c r="EG38" s="7">
        <v>0</v>
      </c>
      <c r="EH38" s="85" t="s">
        <v>38</v>
      </c>
      <c r="EI38" s="74"/>
      <c r="EJ38" s="46">
        <v>0</v>
      </c>
      <c r="EK38" s="236">
        <v>0</v>
      </c>
      <c r="EL38" s="7">
        <v>0</v>
      </c>
      <c r="EM38" s="85" t="s">
        <v>38</v>
      </c>
      <c r="EN38" s="77"/>
      <c r="EO38" s="74">
        <v>0</v>
      </c>
      <c r="EP38" s="236">
        <v>0</v>
      </c>
      <c r="EQ38" s="7">
        <v>0</v>
      </c>
      <c r="ER38" s="85" t="s">
        <v>38</v>
      </c>
      <c r="ES38" s="77"/>
      <c r="ET38" s="74">
        <v>0</v>
      </c>
      <c r="EU38" s="236">
        <v>0</v>
      </c>
      <c r="EV38" s="7">
        <v>0</v>
      </c>
    </row>
    <row r="39" spans="1:152" ht="21">
      <c r="A39" s="226"/>
      <c r="B39" s="226"/>
      <c r="C39" s="77" t="s">
        <v>39</v>
      </c>
      <c r="D39" s="12" t="s">
        <v>194</v>
      </c>
      <c r="E39" s="74">
        <v>135</v>
      </c>
      <c r="F39" s="236">
        <v>450</v>
      </c>
      <c r="G39" s="7">
        <v>2.25</v>
      </c>
      <c r="H39" s="77" t="s">
        <v>39</v>
      </c>
      <c r="I39" s="77" t="s">
        <v>195</v>
      </c>
      <c r="J39" s="46">
        <v>190</v>
      </c>
      <c r="K39" s="236">
        <v>400</v>
      </c>
      <c r="L39" s="7">
        <v>2</v>
      </c>
      <c r="M39" s="77" t="s">
        <v>39</v>
      </c>
      <c r="N39" s="77" t="s">
        <v>192</v>
      </c>
      <c r="O39" s="46">
        <v>125</v>
      </c>
      <c r="P39" s="236">
        <v>350</v>
      </c>
      <c r="Q39" s="7">
        <v>1.75</v>
      </c>
      <c r="R39" s="77" t="s">
        <v>39</v>
      </c>
      <c r="S39" s="77" t="s">
        <v>193</v>
      </c>
      <c r="T39" s="46">
        <v>125</v>
      </c>
      <c r="U39" s="236">
        <v>335</v>
      </c>
      <c r="V39" s="7">
        <v>1.675</v>
      </c>
      <c r="W39" s="77" t="s">
        <v>39</v>
      </c>
      <c r="X39" s="77"/>
      <c r="Y39" s="46">
        <v>0</v>
      </c>
      <c r="Z39" s="236">
        <v>0</v>
      </c>
      <c r="AA39" s="7">
        <v>0</v>
      </c>
      <c r="AB39" s="77" t="s">
        <v>39</v>
      </c>
      <c r="AC39" s="77"/>
      <c r="AD39" s="74">
        <v>0</v>
      </c>
      <c r="AE39" s="236">
        <v>0</v>
      </c>
      <c r="AF39" s="7">
        <v>0</v>
      </c>
      <c r="AG39" s="77" t="s">
        <v>39</v>
      </c>
      <c r="AH39" s="77"/>
      <c r="AI39" s="46">
        <v>0</v>
      </c>
      <c r="AJ39" s="236">
        <v>0</v>
      </c>
      <c r="AK39" s="7">
        <v>0</v>
      </c>
      <c r="AL39" s="77" t="s">
        <v>39</v>
      </c>
      <c r="AM39" s="77"/>
      <c r="AN39" s="74">
        <v>0</v>
      </c>
      <c r="AO39" s="236">
        <v>0</v>
      </c>
      <c r="AP39" s="7">
        <v>0</v>
      </c>
      <c r="AQ39" s="77" t="s">
        <v>39</v>
      </c>
      <c r="AR39" s="77"/>
      <c r="AS39" s="74">
        <v>0</v>
      </c>
      <c r="AT39" s="236">
        <v>0</v>
      </c>
      <c r="AU39" s="7">
        <v>0</v>
      </c>
      <c r="AV39" s="77" t="s">
        <v>39</v>
      </c>
      <c r="AW39" s="77"/>
      <c r="AX39" s="74">
        <v>0</v>
      </c>
      <c r="AY39" s="236">
        <v>0</v>
      </c>
      <c r="AZ39" s="7">
        <v>0</v>
      </c>
      <c r="BA39" s="85" t="s">
        <v>38</v>
      </c>
      <c r="BB39" s="77" t="s">
        <v>196</v>
      </c>
      <c r="BC39" s="74">
        <v>115</v>
      </c>
      <c r="BD39" s="236">
        <v>300</v>
      </c>
      <c r="BE39" s="7">
        <v>1.05</v>
      </c>
      <c r="BF39" s="77" t="s">
        <v>39</v>
      </c>
      <c r="BG39" s="77" t="s">
        <v>197</v>
      </c>
      <c r="BH39" s="74">
        <v>110</v>
      </c>
      <c r="BI39" s="236">
        <v>300</v>
      </c>
      <c r="BJ39" s="7">
        <v>1.5</v>
      </c>
      <c r="BK39" s="77" t="s">
        <v>39</v>
      </c>
      <c r="BL39" s="77" t="s">
        <v>177</v>
      </c>
      <c r="BM39" s="74">
        <v>110</v>
      </c>
      <c r="BN39" s="236">
        <v>300</v>
      </c>
      <c r="BO39" s="7">
        <v>1.5</v>
      </c>
      <c r="BP39" s="77" t="s">
        <v>39</v>
      </c>
      <c r="BQ39" s="77" t="s">
        <v>178</v>
      </c>
      <c r="BR39" s="74">
        <v>125</v>
      </c>
      <c r="BS39" s="236">
        <v>350</v>
      </c>
      <c r="BT39" s="7">
        <v>1.75</v>
      </c>
      <c r="BU39" s="77" t="s">
        <v>39</v>
      </c>
      <c r="BV39" s="77" t="s">
        <v>179</v>
      </c>
      <c r="BW39" s="74">
        <v>105</v>
      </c>
      <c r="BX39" s="236">
        <v>350</v>
      </c>
      <c r="BY39" s="7">
        <v>1.75</v>
      </c>
      <c r="BZ39" s="77" t="s">
        <v>39</v>
      </c>
      <c r="CA39" s="74" t="s">
        <v>180</v>
      </c>
      <c r="CB39" s="46">
        <v>88</v>
      </c>
      <c r="CC39" s="236">
        <v>300</v>
      </c>
      <c r="CD39" s="7">
        <v>1.5</v>
      </c>
      <c r="CE39" s="77" t="s">
        <v>39</v>
      </c>
      <c r="CF39" s="77" t="s">
        <v>181</v>
      </c>
      <c r="CG39" s="74">
        <v>180</v>
      </c>
      <c r="CH39" s="236">
        <v>400</v>
      </c>
      <c r="CI39" s="7">
        <v>2</v>
      </c>
      <c r="CJ39" s="77" t="s">
        <v>39</v>
      </c>
      <c r="CK39" s="77" t="s">
        <v>182</v>
      </c>
      <c r="CL39" s="74">
        <v>180</v>
      </c>
      <c r="CM39" s="236">
        <v>400</v>
      </c>
      <c r="CN39" s="7">
        <v>2</v>
      </c>
      <c r="CO39" s="85" t="s">
        <v>38</v>
      </c>
      <c r="CP39" s="46" t="s">
        <v>194</v>
      </c>
      <c r="CQ39" s="93">
        <v>135</v>
      </c>
      <c r="CR39" s="236">
        <v>300</v>
      </c>
      <c r="CS39" s="7">
        <v>1.05</v>
      </c>
      <c r="CT39" s="77" t="s">
        <v>39</v>
      </c>
      <c r="CU39" s="77" t="s">
        <v>184</v>
      </c>
      <c r="CV39" s="74">
        <v>105</v>
      </c>
      <c r="CW39" s="236">
        <v>300</v>
      </c>
      <c r="CX39" s="7">
        <v>1.5</v>
      </c>
      <c r="CY39" s="77" t="s">
        <v>39</v>
      </c>
      <c r="CZ39" s="77"/>
      <c r="DA39" s="74"/>
      <c r="DB39" s="236"/>
      <c r="DC39" s="7">
        <v>0</v>
      </c>
      <c r="DD39" s="77" t="s">
        <v>39</v>
      </c>
      <c r="DE39" s="74" t="s">
        <v>183</v>
      </c>
      <c r="DF39" s="46">
        <v>130</v>
      </c>
      <c r="DG39" s="236">
        <v>300</v>
      </c>
      <c r="DH39" s="7">
        <v>1.5</v>
      </c>
      <c r="DI39" s="77" t="s">
        <v>39</v>
      </c>
      <c r="DJ39" s="77" t="s">
        <v>187</v>
      </c>
      <c r="DK39" s="74">
        <v>150</v>
      </c>
      <c r="DL39" s="236">
        <v>400</v>
      </c>
      <c r="DM39" s="7">
        <v>2</v>
      </c>
      <c r="DN39" s="77" t="s">
        <v>39</v>
      </c>
      <c r="DO39" s="77" t="s">
        <v>188</v>
      </c>
      <c r="DP39" s="74">
        <v>120</v>
      </c>
      <c r="DQ39" s="169">
        <v>300</v>
      </c>
      <c r="DR39" s="7">
        <v>1.5</v>
      </c>
      <c r="DS39" s="77" t="s">
        <v>39</v>
      </c>
      <c r="DT39" s="85" t="s">
        <v>190</v>
      </c>
      <c r="DU39" s="74">
        <v>70</v>
      </c>
      <c r="DV39" s="169">
        <v>150</v>
      </c>
      <c r="DW39" s="7">
        <v>0.75</v>
      </c>
      <c r="DX39" s="77" t="s">
        <v>39</v>
      </c>
      <c r="DY39" s="77" t="s">
        <v>194</v>
      </c>
      <c r="DZ39" s="74">
        <v>135</v>
      </c>
      <c r="EA39" s="169">
        <v>350</v>
      </c>
      <c r="EB39" s="7">
        <v>1.75</v>
      </c>
      <c r="EC39" s="77" t="s">
        <v>39</v>
      </c>
      <c r="ED39" s="77" t="s">
        <v>191</v>
      </c>
      <c r="EE39" s="74">
        <v>190</v>
      </c>
      <c r="EF39" s="236">
        <v>400</v>
      </c>
      <c r="EG39" s="7">
        <v>2</v>
      </c>
      <c r="EH39" s="77" t="s">
        <v>39</v>
      </c>
      <c r="EI39" s="74" t="s">
        <v>193</v>
      </c>
      <c r="EJ39" s="46">
        <v>125</v>
      </c>
      <c r="EK39" s="236">
        <v>350</v>
      </c>
      <c r="EL39" s="7">
        <v>1.75</v>
      </c>
      <c r="EM39" s="77" t="s">
        <v>39</v>
      </c>
      <c r="EN39" s="77"/>
      <c r="EO39" s="74">
        <v>0</v>
      </c>
      <c r="EP39" s="236">
        <v>0</v>
      </c>
      <c r="EQ39" s="7">
        <v>0</v>
      </c>
      <c r="ER39" s="77" t="s">
        <v>39</v>
      </c>
      <c r="ES39" s="77"/>
      <c r="ET39" s="74">
        <v>0</v>
      </c>
      <c r="EU39" s="236">
        <v>0</v>
      </c>
      <c r="EV39" s="7">
        <v>0</v>
      </c>
    </row>
    <row r="40" spans="1:152" ht="21">
      <c r="A40" s="306"/>
      <c r="B40" s="227"/>
      <c r="C40" s="77" t="s">
        <v>96</v>
      </c>
      <c r="D40" s="12" t="s">
        <v>186</v>
      </c>
      <c r="E40" s="46">
        <v>90</v>
      </c>
      <c r="F40" s="236">
        <v>495</v>
      </c>
      <c r="G40" s="7">
        <v>4.5599999999999996</v>
      </c>
      <c r="H40" s="12" t="s">
        <v>96</v>
      </c>
      <c r="I40" s="12" t="s">
        <v>187</v>
      </c>
      <c r="J40" s="46">
        <v>150</v>
      </c>
      <c r="K40" s="236">
        <v>600</v>
      </c>
      <c r="L40" s="7">
        <v>4.8</v>
      </c>
      <c r="M40" s="77" t="s">
        <v>96</v>
      </c>
      <c r="N40" s="12" t="s">
        <v>188</v>
      </c>
      <c r="O40" s="46">
        <v>120</v>
      </c>
      <c r="P40" s="236">
        <v>500</v>
      </c>
      <c r="Q40" s="7">
        <v>4</v>
      </c>
      <c r="R40" s="12" t="s">
        <v>96</v>
      </c>
      <c r="S40" s="12" t="s">
        <v>190</v>
      </c>
      <c r="T40" s="46">
        <v>70</v>
      </c>
      <c r="U40" s="236">
        <v>250</v>
      </c>
      <c r="V40" s="7">
        <v>2</v>
      </c>
      <c r="W40" s="12" t="s">
        <v>96</v>
      </c>
      <c r="X40" s="12" t="s">
        <v>194</v>
      </c>
      <c r="Y40" s="46">
        <v>135</v>
      </c>
      <c r="Z40" s="236">
        <v>500</v>
      </c>
      <c r="AA40" s="7">
        <v>4</v>
      </c>
      <c r="AB40" s="12" t="s">
        <v>96</v>
      </c>
      <c r="AC40" s="12" t="s">
        <v>191</v>
      </c>
      <c r="AD40" s="46">
        <v>190</v>
      </c>
      <c r="AE40" s="236">
        <v>700</v>
      </c>
      <c r="AF40" s="7">
        <v>5.6</v>
      </c>
      <c r="AG40" s="12" t="s">
        <v>96</v>
      </c>
      <c r="AH40" s="12" t="s">
        <v>192</v>
      </c>
      <c r="AI40" s="46">
        <v>125</v>
      </c>
      <c r="AJ40" s="236">
        <v>450</v>
      </c>
      <c r="AK40" s="7">
        <v>3.6</v>
      </c>
      <c r="AL40" s="12" t="s">
        <v>96</v>
      </c>
      <c r="AM40" s="12" t="s">
        <v>193</v>
      </c>
      <c r="AN40" s="46">
        <v>125</v>
      </c>
      <c r="AO40" s="236">
        <v>450</v>
      </c>
      <c r="AP40" s="7">
        <v>3.6</v>
      </c>
      <c r="AQ40" s="12" t="s">
        <v>96</v>
      </c>
      <c r="AR40" s="12"/>
      <c r="AS40" s="74">
        <v>0</v>
      </c>
      <c r="AT40" s="236">
        <v>0</v>
      </c>
      <c r="AU40" s="7">
        <v>0</v>
      </c>
      <c r="AV40" s="12" t="s">
        <v>96</v>
      </c>
      <c r="AW40" s="12"/>
      <c r="AX40" s="74">
        <v>0</v>
      </c>
      <c r="AY40" s="236">
        <v>0</v>
      </c>
      <c r="AZ40" s="7">
        <v>0</v>
      </c>
      <c r="BA40" s="77" t="s">
        <v>39</v>
      </c>
      <c r="BB40" s="77"/>
      <c r="BC40" s="74">
        <v>0</v>
      </c>
      <c r="BD40" s="236">
        <v>0</v>
      </c>
      <c r="BE40" s="7">
        <v>0</v>
      </c>
      <c r="BF40" s="12" t="s">
        <v>96</v>
      </c>
      <c r="BG40" s="12"/>
      <c r="BH40" s="74">
        <v>0</v>
      </c>
      <c r="BI40" s="236">
        <v>0</v>
      </c>
      <c r="BJ40" s="7">
        <v>0</v>
      </c>
      <c r="BK40" s="12" t="s">
        <v>96</v>
      </c>
      <c r="BL40" s="46"/>
      <c r="BM40" s="74">
        <v>0</v>
      </c>
      <c r="BN40" s="236">
        <v>0</v>
      </c>
      <c r="BO40" s="7">
        <v>0</v>
      </c>
      <c r="BP40" s="12" t="s">
        <v>96</v>
      </c>
      <c r="BQ40" s="12"/>
      <c r="BR40" s="74">
        <v>0</v>
      </c>
      <c r="BS40" s="236">
        <v>0</v>
      </c>
      <c r="BT40" s="7">
        <v>0</v>
      </c>
      <c r="BU40" s="12" t="s">
        <v>96</v>
      </c>
      <c r="BV40" s="12"/>
      <c r="BW40" s="74">
        <v>0</v>
      </c>
      <c r="BX40" s="236">
        <v>0</v>
      </c>
      <c r="BY40" s="7">
        <v>0</v>
      </c>
      <c r="BZ40" s="12" t="s">
        <v>96</v>
      </c>
      <c r="CA40" s="46"/>
      <c r="CB40" s="74">
        <v>0</v>
      </c>
      <c r="CC40" s="236">
        <v>0</v>
      </c>
      <c r="CD40" s="7">
        <v>0</v>
      </c>
      <c r="CE40" s="12" t="s">
        <v>96</v>
      </c>
      <c r="CF40" s="12"/>
      <c r="CG40" s="74">
        <v>0</v>
      </c>
      <c r="CH40" s="236">
        <v>0</v>
      </c>
      <c r="CI40" s="7">
        <v>0</v>
      </c>
      <c r="CJ40" s="77" t="s">
        <v>39</v>
      </c>
      <c r="CK40" s="74" t="s">
        <v>196</v>
      </c>
      <c r="CL40" s="74">
        <v>115</v>
      </c>
      <c r="CM40" s="236">
        <v>300</v>
      </c>
      <c r="CN40" s="7">
        <v>1.5</v>
      </c>
      <c r="CO40" s="77" t="s">
        <v>39</v>
      </c>
      <c r="CP40" s="74" t="s">
        <v>186</v>
      </c>
      <c r="CQ40" s="93">
        <v>90</v>
      </c>
      <c r="CR40" s="236">
        <v>200</v>
      </c>
      <c r="CS40" s="7">
        <v>1</v>
      </c>
      <c r="CT40" s="77" t="s">
        <v>39</v>
      </c>
      <c r="CU40" s="77" t="s">
        <v>185</v>
      </c>
      <c r="CV40" s="74">
        <v>73</v>
      </c>
      <c r="CW40" s="236">
        <v>150</v>
      </c>
      <c r="CX40" s="7">
        <v>0.75</v>
      </c>
      <c r="CY40" s="12" t="s">
        <v>96</v>
      </c>
      <c r="CZ40" s="12" t="s">
        <v>198</v>
      </c>
      <c r="DA40" s="46">
        <v>110</v>
      </c>
      <c r="DB40" s="236">
        <v>400</v>
      </c>
      <c r="DC40" s="7">
        <v>3.2</v>
      </c>
      <c r="DD40" s="12" t="s">
        <v>96</v>
      </c>
      <c r="DE40" s="46" t="s">
        <v>178</v>
      </c>
      <c r="DF40" s="46">
        <v>125</v>
      </c>
      <c r="DG40" s="236">
        <v>400</v>
      </c>
      <c r="DH40" s="7">
        <v>3.2</v>
      </c>
      <c r="DI40" s="12" t="s">
        <v>96</v>
      </c>
      <c r="DJ40" s="12" t="s">
        <v>179</v>
      </c>
      <c r="DK40" s="46">
        <v>105</v>
      </c>
      <c r="DL40" s="236">
        <v>400</v>
      </c>
      <c r="DM40" s="7">
        <v>3.2</v>
      </c>
      <c r="DN40" s="12" t="s">
        <v>96</v>
      </c>
      <c r="DO40" s="12" t="s">
        <v>180</v>
      </c>
      <c r="DP40" s="46">
        <v>88</v>
      </c>
      <c r="DQ40" s="169">
        <v>300</v>
      </c>
      <c r="DR40" s="7">
        <v>2.4</v>
      </c>
      <c r="DS40" s="77" t="s">
        <v>39</v>
      </c>
      <c r="DT40" s="85" t="s">
        <v>189</v>
      </c>
      <c r="DU40" s="74">
        <v>30</v>
      </c>
      <c r="DV40" s="169">
        <v>100</v>
      </c>
      <c r="DW40" s="7">
        <v>0.5</v>
      </c>
      <c r="DX40" s="12" t="s">
        <v>96</v>
      </c>
      <c r="DY40" s="12" t="s">
        <v>184</v>
      </c>
      <c r="DZ40" s="46">
        <v>105</v>
      </c>
      <c r="EA40" s="169">
        <v>400</v>
      </c>
      <c r="EB40" s="7">
        <v>3.2</v>
      </c>
      <c r="EC40" s="12" t="s">
        <v>96</v>
      </c>
      <c r="ED40" s="12" t="s">
        <v>185</v>
      </c>
      <c r="EE40" s="46">
        <v>73</v>
      </c>
      <c r="EF40" s="236">
        <v>300</v>
      </c>
      <c r="EG40" s="7">
        <v>2.4</v>
      </c>
      <c r="EH40" s="12" t="s">
        <v>96</v>
      </c>
      <c r="EI40" s="46" t="s">
        <v>186</v>
      </c>
      <c r="EJ40" s="46">
        <v>90</v>
      </c>
      <c r="EK40" s="236">
        <v>300</v>
      </c>
      <c r="EL40" s="7">
        <v>2.4</v>
      </c>
      <c r="EM40" s="12" t="s">
        <v>96</v>
      </c>
      <c r="EN40" s="12" t="s">
        <v>183</v>
      </c>
      <c r="EO40" s="46">
        <v>130</v>
      </c>
      <c r="EP40" s="236">
        <v>500</v>
      </c>
      <c r="EQ40" s="7">
        <v>4</v>
      </c>
      <c r="ER40" s="12" t="s">
        <v>96</v>
      </c>
      <c r="ES40" s="12" t="s">
        <v>187</v>
      </c>
      <c r="ET40" s="46">
        <v>150</v>
      </c>
      <c r="EU40" s="236">
        <v>500</v>
      </c>
      <c r="EV40" s="7">
        <v>4</v>
      </c>
    </row>
    <row r="41" spans="1:152" ht="21">
      <c r="A41" s="226"/>
      <c r="B41" s="226"/>
      <c r="C41" s="77"/>
      <c r="D41" s="12"/>
      <c r="E41" s="46"/>
      <c r="F41" s="236"/>
      <c r="G41" s="7"/>
      <c r="H41" s="12"/>
      <c r="I41" s="12"/>
      <c r="J41" s="32"/>
      <c r="K41" s="236"/>
      <c r="L41" s="7"/>
      <c r="M41" s="85"/>
      <c r="N41" s="85"/>
      <c r="O41" s="85"/>
      <c r="P41" s="236"/>
      <c r="Q41" s="7">
        <v>0</v>
      </c>
      <c r="R41" s="12" t="s">
        <v>96</v>
      </c>
      <c r="S41" s="85" t="s">
        <v>189</v>
      </c>
      <c r="T41" s="46">
        <v>30</v>
      </c>
      <c r="U41" s="236">
        <v>115</v>
      </c>
      <c r="V41" s="7">
        <v>0.92</v>
      </c>
      <c r="W41" s="85"/>
      <c r="X41" s="85"/>
      <c r="Y41" s="74"/>
      <c r="Z41" s="236"/>
      <c r="AA41" s="7"/>
      <c r="AB41" s="85"/>
      <c r="AC41" s="85"/>
      <c r="AD41" s="74"/>
      <c r="AE41" s="236"/>
      <c r="AF41" s="7"/>
      <c r="AG41" s="85"/>
      <c r="AH41" s="85"/>
      <c r="AI41" s="85"/>
      <c r="AJ41" s="236"/>
      <c r="AK41" s="7"/>
      <c r="AL41" s="85"/>
      <c r="AM41" s="85"/>
      <c r="AN41" s="74"/>
      <c r="AO41" s="236"/>
      <c r="AP41" s="7"/>
      <c r="AQ41" s="85"/>
      <c r="AR41" s="85"/>
      <c r="AS41" s="74"/>
      <c r="AT41" s="236"/>
      <c r="AU41" s="7"/>
      <c r="AV41" s="85"/>
      <c r="AW41" s="85"/>
      <c r="AX41" s="74"/>
      <c r="AY41" s="236"/>
      <c r="AZ41" s="7"/>
      <c r="BA41" s="12" t="s">
        <v>96</v>
      </c>
      <c r="BB41" s="12"/>
      <c r="BC41" s="74">
        <v>0</v>
      </c>
      <c r="BD41" s="236">
        <v>0</v>
      </c>
      <c r="BE41" s="7">
        <v>0</v>
      </c>
      <c r="BF41" s="12"/>
      <c r="BG41" s="12"/>
      <c r="BH41" s="74"/>
      <c r="BI41" s="236"/>
      <c r="BJ41" s="7"/>
      <c r="BK41" s="12"/>
      <c r="BL41" s="46"/>
      <c r="BM41" s="74"/>
      <c r="BN41" s="236"/>
      <c r="BO41" s="7"/>
      <c r="BP41" s="12"/>
      <c r="BQ41" s="12"/>
      <c r="BR41" s="74"/>
      <c r="BS41" s="236"/>
      <c r="BT41" s="7"/>
      <c r="BU41" s="12"/>
      <c r="BV41" s="12"/>
      <c r="BW41" s="74"/>
      <c r="BX41" s="236"/>
      <c r="BY41" s="7"/>
      <c r="BZ41" s="12"/>
      <c r="CA41" s="46"/>
      <c r="CB41" s="74"/>
      <c r="CC41" s="236"/>
      <c r="CD41" s="7"/>
      <c r="CE41" s="12"/>
      <c r="CF41" s="12"/>
      <c r="CG41" s="74"/>
      <c r="CH41" s="236"/>
      <c r="CI41" s="7"/>
      <c r="CJ41" s="12" t="s">
        <v>96</v>
      </c>
      <c r="CK41" s="12"/>
      <c r="CL41" s="46"/>
      <c r="CM41" s="236"/>
      <c r="CN41" s="7">
        <v>0</v>
      </c>
      <c r="CO41" s="12" t="s">
        <v>96</v>
      </c>
      <c r="CP41" s="46"/>
      <c r="CQ41" s="93">
        <v>0</v>
      </c>
      <c r="CR41" s="236">
        <v>0</v>
      </c>
      <c r="CS41" s="7">
        <v>0</v>
      </c>
      <c r="CT41" s="12" t="s">
        <v>96</v>
      </c>
      <c r="CU41" s="12" t="s">
        <v>176</v>
      </c>
      <c r="CV41" s="46">
        <v>110</v>
      </c>
      <c r="CW41" s="236">
        <v>300</v>
      </c>
      <c r="CX41" s="7">
        <v>2.4</v>
      </c>
      <c r="CY41" s="12"/>
      <c r="CZ41" s="12"/>
      <c r="DA41" s="46"/>
      <c r="DB41" s="236"/>
      <c r="DC41" s="7"/>
      <c r="DD41" s="12"/>
      <c r="DE41" s="46"/>
      <c r="DF41" s="236"/>
      <c r="DG41" s="236"/>
      <c r="DH41" s="7"/>
      <c r="DI41" s="12"/>
      <c r="DJ41" s="12"/>
      <c r="DK41" s="46"/>
      <c r="DL41" s="236"/>
      <c r="DM41" s="7"/>
      <c r="DN41" s="12" t="s">
        <v>96</v>
      </c>
      <c r="DO41" s="85" t="s">
        <v>196</v>
      </c>
      <c r="DP41" s="74">
        <v>115</v>
      </c>
      <c r="DQ41" s="169">
        <v>400</v>
      </c>
      <c r="DR41" s="7">
        <v>3.2</v>
      </c>
      <c r="DS41" s="12" t="s">
        <v>96</v>
      </c>
      <c r="DT41" s="85" t="s">
        <v>182</v>
      </c>
      <c r="DU41" s="74">
        <v>180</v>
      </c>
      <c r="DV41" s="169">
        <v>600</v>
      </c>
      <c r="DW41" s="7">
        <v>4.8</v>
      </c>
      <c r="DX41" s="12"/>
      <c r="DY41" s="12"/>
      <c r="DZ41" s="46"/>
      <c r="EA41" s="169"/>
      <c r="EB41" s="7"/>
      <c r="EC41" s="12"/>
      <c r="ED41" s="12"/>
      <c r="EE41" s="46"/>
      <c r="EF41" s="236"/>
      <c r="EG41" s="7"/>
      <c r="EH41" s="12"/>
      <c r="EI41" s="46"/>
      <c r="EJ41" s="236"/>
      <c r="EK41" s="236"/>
      <c r="EL41" s="7"/>
      <c r="EM41" s="12"/>
      <c r="EN41" s="12"/>
      <c r="EO41" s="46"/>
      <c r="EP41" s="236"/>
      <c r="EQ41" s="7"/>
      <c r="ER41" s="12"/>
      <c r="ES41" s="12"/>
      <c r="ET41" s="46"/>
      <c r="EU41" s="236"/>
      <c r="EV41" s="7"/>
    </row>
    <row r="42" spans="1:152" ht="21">
      <c r="A42" s="226"/>
      <c r="B42" s="308"/>
      <c r="C42" s="12"/>
      <c r="D42" s="12"/>
      <c r="E42" s="46"/>
      <c r="F42" s="236"/>
      <c r="G42" s="7"/>
      <c r="H42" s="12"/>
      <c r="I42" s="12"/>
      <c r="J42" s="32"/>
      <c r="K42" s="236"/>
      <c r="L42" s="7"/>
      <c r="M42" s="77"/>
      <c r="N42" s="12"/>
      <c r="O42" s="32"/>
      <c r="P42" s="236"/>
      <c r="Q42" s="7"/>
      <c r="R42" s="12"/>
      <c r="S42" s="12"/>
      <c r="T42" s="32"/>
      <c r="U42" s="236"/>
      <c r="V42" s="7"/>
      <c r="W42" s="12"/>
      <c r="X42" s="12"/>
      <c r="Y42" s="46"/>
      <c r="Z42" s="236"/>
      <c r="AA42" s="7"/>
      <c r="AB42" s="12"/>
      <c r="AC42" s="12"/>
      <c r="AD42" s="46"/>
      <c r="AE42" s="236"/>
      <c r="AF42" s="7"/>
      <c r="AG42" s="12"/>
      <c r="AH42" s="12"/>
      <c r="AI42" s="32"/>
      <c r="AJ42" s="236"/>
      <c r="AK42" s="7"/>
      <c r="AL42" s="12"/>
      <c r="AM42" s="12"/>
      <c r="AN42" s="46"/>
      <c r="AO42" s="236"/>
      <c r="AP42" s="7"/>
      <c r="AQ42" s="12"/>
      <c r="AR42" s="12"/>
      <c r="AS42" s="46"/>
      <c r="AT42" s="236"/>
      <c r="AU42" s="7"/>
      <c r="AV42" s="12"/>
      <c r="AW42" s="12"/>
      <c r="AX42" s="46"/>
      <c r="AY42" s="236"/>
      <c r="AZ42" s="7"/>
      <c r="BA42" s="12"/>
      <c r="BB42" s="12"/>
      <c r="BC42" s="46"/>
      <c r="BD42" s="236"/>
      <c r="BE42" s="7"/>
      <c r="BF42" s="12"/>
      <c r="BG42" s="12"/>
      <c r="BH42" s="46"/>
      <c r="BI42" s="236"/>
      <c r="BJ42" s="7"/>
      <c r="BK42" s="12"/>
      <c r="BL42" s="46"/>
      <c r="BM42" s="236"/>
      <c r="BN42" s="236"/>
      <c r="BO42" s="7"/>
      <c r="BP42" s="12"/>
      <c r="BQ42" s="12"/>
      <c r="BR42" s="46"/>
      <c r="BS42" s="236"/>
      <c r="BT42" s="7"/>
      <c r="BU42" s="12"/>
      <c r="BV42" s="12"/>
      <c r="BW42" s="46"/>
      <c r="BX42" s="236"/>
      <c r="BY42" s="7"/>
      <c r="BZ42" s="12"/>
      <c r="CA42" s="46"/>
      <c r="CB42" s="236"/>
      <c r="CC42" s="236"/>
      <c r="CD42" s="7"/>
      <c r="CE42" s="12"/>
      <c r="CF42" s="12"/>
      <c r="CG42" s="46"/>
      <c r="CH42" s="236"/>
      <c r="CI42" s="7"/>
      <c r="CJ42" s="12"/>
      <c r="CK42" s="12"/>
      <c r="CL42" s="46"/>
      <c r="CM42" s="236"/>
      <c r="CN42" s="7"/>
      <c r="CO42" s="12"/>
      <c r="CP42" s="46"/>
      <c r="CQ42" s="93"/>
      <c r="CR42" s="236"/>
      <c r="CS42" s="7"/>
      <c r="CT42" s="12"/>
      <c r="CU42" s="12"/>
      <c r="CV42" s="46"/>
      <c r="CW42" s="236"/>
      <c r="CX42" s="7"/>
      <c r="CY42" s="12"/>
      <c r="CZ42" s="12"/>
      <c r="DA42" s="46"/>
      <c r="DB42" s="236"/>
      <c r="DC42" s="7"/>
      <c r="DD42" s="12"/>
      <c r="DE42" s="46"/>
      <c r="DF42" s="236"/>
      <c r="DG42" s="236"/>
      <c r="DH42" s="7"/>
      <c r="DI42" s="12"/>
      <c r="DJ42" s="12"/>
      <c r="DK42" s="46"/>
      <c r="DL42" s="236"/>
      <c r="DM42" s="7"/>
      <c r="DN42" s="12"/>
      <c r="DO42" s="12"/>
      <c r="DP42" s="46"/>
      <c r="DQ42" s="169"/>
      <c r="DR42" s="7"/>
      <c r="DS42" s="12"/>
      <c r="DT42" s="85"/>
      <c r="DU42" s="74"/>
      <c r="DV42" s="169"/>
      <c r="DW42" s="7"/>
      <c r="DX42" s="12"/>
      <c r="DY42" s="12"/>
      <c r="DZ42" s="46"/>
      <c r="EA42" s="169"/>
      <c r="EB42" s="7"/>
      <c r="EC42" s="12"/>
      <c r="ED42" s="12"/>
      <c r="EE42" s="46"/>
      <c r="EF42" s="236"/>
      <c r="EG42" s="7"/>
      <c r="EH42" s="12"/>
      <c r="EI42" s="46"/>
      <c r="EJ42" s="236"/>
      <c r="EK42" s="236"/>
      <c r="EL42" s="7"/>
      <c r="EM42" s="12"/>
      <c r="EN42" s="12"/>
      <c r="EO42" s="46"/>
      <c r="EP42" s="236"/>
      <c r="EQ42" s="7"/>
      <c r="ER42" s="12"/>
      <c r="ES42" s="12"/>
      <c r="ET42" s="46"/>
      <c r="EU42" s="236"/>
      <c r="EV42" s="7"/>
    </row>
    <row r="43" spans="1:152" ht="21.75" thickBot="1">
      <c r="A43" s="309"/>
      <c r="B43" s="310" t="s">
        <v>43</v>
      </c>
      <c r="C43" s="81"/>
      <c r="D43" s="81"/>
      <c r="E43" s="81">
        <v>225</v>
      </c>
      <c r="F43" s="369">
        <f>SUM(F39:F42)</f>
        <v>945</v>
      </c>
      <c r="G43" s="83">
        <v>6.81</v>
      </c>
      <c r="H43" s="81"/>
      <c r="I43" s="81"/>
      <c r="J43" s="81">
        <v>340</v>
      </c>
      <c r="K43" s="369">
        <v>1000</v>
      </c>
      <c r="L43" s="83">
        <v>6.8</v>
      </c>
      <c r="M43" s="81"/>
      <c r="N43" s="81"/>
      <c r="O43" s="81">
        <v>245</v>
      </c>
      <c r="P43" s="369">
        <v>850</v>
      </c>
      <c r="Q43" s="83">
        <v>5.75</v>
      </c>
      <c r="R43" s="81"/>
      <c r="S43" s="81"/>
      <c r="T43" s="81">
        <v>225</v>
      </c>
      <c r="U43" s="369">
        <v>700</v>
      </c>
      <c r="V43" s="83">
        <v>4.5949999999999998</v>
      </c>
      <c r="W43" s="81"/>
      <c r="X43" s="81"/>
      <c r="Y43" s="81">
        <v>245</v>
      </c>
      <c r="Z43" s="369">
        <v>750</v>
      </c>
      <c r="AA43" s="83">
        <v>4.875</v>
      </c>
      <c r="AB43" s="81"/>
      <c r="AC43" s="81"/>
      <c r="AD43" s="81">
        <v>300</v>
      </c>
      <c r="AE43" s="369">
        <v>900</v>
      </c>
      <c r="AF43" s="83">
        <v>6.3</v>
      </c>
      <c r="AG43" s="81"/>
      <c r="AH43" s="81"/>
      <c r="AI43" s="81">
        <v>250</v>
      </c>
      <c r="AJ43" s="369">
        <v>750</v>
      </c>
      <c r="AK43" s="83">
        <v>4.6500000000000004</v>
      </c>
      <c r="AL43" s="81"/>
      <c r="AM43" s="81"/>
      <c r="AN43" s="81">
        <v>230</v>
      </c>
      <c r="AO43" s="369">
        <v>750</v>
      </c>
      <c r="AP43" s="83">
        <v>4.6500000000000004</v>
      </c>
      <c r="AQ43" s="81"/>
      <c r="AR43" s="81"/>
      <c r="AS43" s="81">
        <v>88</v>
      </c>
      <c r="AT43" s="369">
        <v>300</v>
      </c>
      <c r="AU43" s="83">
        <v>1.05</v>
      </c>
      <c r="AV43" s="81"/>
      <c r="AW43" s="81"/>
      <c r="AX43" s="81">
        <v>180</v>
      </c>
      <c r="AY43" s="369">
        <v>500</v>
      </c>
      <c r="AZ43" s="83">
        <v>1.75</v>
      </c>
      <c r="BA43" s="81"/>
      <c r="BB43" s="81"/>
      <c r="BC43" s="81">
        <v>295</v>
      </c>
      <c r="BD43" s="369">
        <v>600</v>
      </c>
      <c r="BE43" s="83">
        <v>2.1</v>
      </c>
      <c r="BF43" s="81"/>
      <c r="BG43" s="81"/>
      <c r="BH43" s="81">
        <v>240</v>
      </c>
      <c r="BI43" s="369">
        <v>600</v>
      </c>
      <c r="BJ43" s="83">
        <v>2.5499999999999998</v>
      </c>
      <c r="BK43" s="81"/>
      <c r="BL43" s="81"/>
      <c r="BM43" s="81">
        <v>215</v>
      </c>
      <c r="BN43" s="369">
        <v>500</v>
      </c>
      <c r="BO43" s="83">
        <v>2.2000000000000002</v>
      </c>
      <c r="BP43" s="81"/>
      <c r="BQ43" s="81"/>
      <c r="BR43" s="81">
        <v>198</v>
      </c>
      <c r="BS43" s="369">
        <v>550</v>
      </c>
      <c r="BT43" s="83">
        <v>2.4500000000000002</v>
      </c>
      <c r="BU43" s="81"/>
      <c r="BV43" s="81"/>
      <c r="BW43" s="81">
        <v>195</v>
      </c>
      <c r="BX43" s="369">
        <v>550</v>
      </c>
      <c r="BY43" s="83">
        <v>2.4500000000000002</v>
      </c>
      <c r="BZ43" s="81"/>
      <c r="CA43" s="81"/>
      <c r="CB43" s="81">
        <v>238</v>
      </c>
      <c r="CC43" s="369">
        <v>600</v>
      </c>
      <c r="CD43" s="83">
        <v>2.5499999999999998</v>
      </c>
      <c r="CE43" s="81"/>
      <c r="CF43" s="81"/>
      <c r="CG43" s="81">
        <v>300</v>
      </c>
      <c r="CH43" s="369">
        <v>600</v>
      </c>
      <c r="CI43" s="83">
        <v>2.7</v>
      </c>
      <c r="CJ43" s="81"/>
      <c r="CK43" s="81"/>
      <c r="CL43" s="81">
        <v>325</v>
      </c>
      <c r="CM43" s="369">
        <v>750</v>
      </c>
      <c r="CN43" s="83">
        <v>3.75</v>
      </c>
      <c r="CO43" s="81"/>
      <c r="CP43" s="81"/>
      <c r="CQ43" s="81">
        <v>295</v>
      </c>
      <c r="CR43" s="369">
        <v>600</v>
      </c>
      <c r="CS43" s="83">
        <v>2.4</v>
      </c>
      <c r="CT43" s="81"/>
      <c r="CU43" s="81"/>
      <c r="CV43" s="81">
        <v>478</v>
      </c>
      <c r="CW43" s="369">
        <v>1000</v>
      </c>
      <c r="CX43" s="83">
        <v>5.5250000000000004</v>
      </c>
      <c r="CY43" s="81"/>
      <c r="CZ43" s="81"/>
      <c r="DA43" s="81">
        <v>235</v>
      </c>
      <c r="DB43" s="369">
        <v>600</v>
      </c>
      <c r="DC43" s="83">
        <v>3.9000000000000004</v>
      </c>
      <c r="DD43" s="81"/>
      <c r="DE43" s="81"/>
      <c r="DF43" s="81">
        <v>380</v>
      </c>
      <c r="DG43" s="369">
        <v>900</v>
      </c>
      <c r="DH43" s="83">
        <v>5.4</v>
      </c>
      <c r="DI43" s="81"/>
      <c r="DJ43" s="81"/>
      <c r="DK43" s="81">
        <v>255</v>
      </c>
      <c r="DL43" s="369">
        <v>800</v>
      </c>
      <c r="DM43" s="83">
        <v>5.2</v>
      </c>
      <c r="DN43" s="393"/>
      <c r="DO43" s="393"/>
      <c r="DP43" s="81">
        <v>323</v>
      </c>
      <c r="DQ43" s="369">
        <v>1000</v>
      </c>
      <c r="DR43" s="83">
        <v>7.1</v>
      </c>
      <c r="DS43" s="393"/>
      <c r="DT43" s="393"/>
      <c r="DU43" s="81">
        <v>280</v>
      </c>
      <c r="DV43" s="369">
        <v>850</v>
      </c>
      <c r="DW43" s="83">
        <v>6.05</v>
      </c>
      <c r="DX43" s="393"/>
      <c r="DY43" s="393"/>
      <c r="DZ43" s="81">
        <v>240</v>
      </c>
      <c r="EA43" s="369">
        <v>750</v>
      </c>
      <c r="EB43" s="83">
        <v>4.95</v>
      </c>
      <c r="EC43" s="81"/>
      <c r="ED43" s="81"/>
      <c r="EE43" s="81">
        <v>263</v>
      </c>
      <c r="EF43" s="369">
        <v>700</v>
      </c>
      <c r="EG43" s="83">
        <v>4.4000000000000004</v>
      </c>
      <c r="EH43" s="81"/>
      <c r="EI43" s="81"/>
      <c r="EJ43" s="81">
        <v>215</v>
      </c>
      <c r="EK43" s="369">
        <v>650</v>
      </c>
      <c r="EL43" s="83">
        <v>4.1500000000000004</v>
      </c>
      <c r="EM43" s="81"/>
      <c r="EN43" s="81"/>
      <c r="EO43" s="81">
        <v>130</v>
      </c>
      <c r="EP43" s="369">
        <v>500</v>
      </c>
      <c r="EQ43" s="83">
        <v>4</v>
      </c>
      <c r="ER43" s="81"/>
      <c r="ES43" s="81"/>
      <c r="ET43" s="81">
        <v>150</v>
      </c>
      <c r="EU43" s="369">
        <v>500</v>
      </c>
      <c r="EV43" s="83">
        <v>4</v>
      </c>
    </row>
    <row r="44" spans="1:152" ht="21">
      <c r="A44" s="306">
        <v>5</v>
      </c>
      <c r="B44" s="227" t="s">
        <v>199</v>
      </c>
      <c r="C44" s="77" t="s">
        <v>38</v>
      </c>
      <c r="D44" s="12"/>
      <c r="E44" s="74">
        <v>0</v>
      </c>
      <c r="F44" s="169">
        <v>0</v>
      </c>
      <c r="G44" s="7">
        <v>0</v>
      </c>
      <c r="H44" s="85" t="s">
        <v>38</v>
      </c>
      <c r="I44" s="77"/>
      <c r="J44" s="74">
        <v>0</v>
      </c>
      <c r="K44" s="236">
        <v>0</v>
      </c>
      <c r="L44" s="7">
        <v>0</v>
      </c>
      <c r="M44" s="85" t="s">
        <v>38</v>
      </c>
      <c r="N44" s="77"/>
      <c r="O44" s="74">
        <v>0</v>
      </c>
      <c r="P44" s="236">
        <v>0</v>
      </c>
      <c r="Q44" s="7">
        <v>0</v>
      </c>
      <c r="R44" s="85" t="s">
        <v>38</v>
      </c>
      <c r="S44" s="77"/>
      <c r="T44" s="74">
        <v>0</v>
      </c>
      <c r="U44" s="236">
        <v>0</v>
      </c>
      <c r="V44" s="7">
        <v>0</v>
      </c>
      <c r="W44" s="85" t="s">
        <v>38</v>
      </c>
      <c r="X44" s="77"/>
      <c r="Y44" s="74">
        <v>0</v>
      </c>
      <c r="Z44" s="236">
        <v>0</v>
      </c>
      <c r="AA44" s="7">
        <v>0</v>
      </c>
      <c r="AB44" s="85" t="s">
        <v>38</v>
      </c>
      <c r="AC44" s="77"/>
      <c r="AD44" s="74">
        <v>0</v>
      </c>
      <c r="AE44" s="236">
        <v>0</v>
      </c>
      <c r="AF44" s="7">
        <v>0</v>
      </c>
      <c r="AG44" s="85" t="s">
        <v>38</v>
      </c>
      <c r="AH44" s="77"/>
      <c r="AI44" s="74">
        <v>0</v>
      </c>
      <c r="AJ44" s="236">
        <v>0</v>
      </c>
      <c r="AK44" s="7">
        <v>0</v>
      </c>
      <c r="AL44" s="85" t="s">
        <v>38</v>
      </c>
      <c r="AM44" s="77"/>
      <c r="AN44" s="74">
        <v>0</v>
      </c>
      <c r="AO44" s="236">
        <v>0</v>
      </c>
      <c r="AP44" s="7">
        <v>0</v>
      </c>
      <c r="AQ44" s="85" t="s">
        <v>38</v>
      </c>
      <c r="AR44" s="77"/>
      <c r="AS44" s="74">
        <v>0</v>
      </c>
      <c r="AT44" s="236">
        <v>0</v>
      </c>
      <c r="AU44" s="7">
        <v>0</v>
      </c>
      <c r="AV44" s="85" t="s">
        <v>38</v>
      </c>
      <c r="AW44" s="77"/>
      <c r="AX44" s="74">
        <v>0</v>
      </c>
      <c r="AY44" s="236">
        <v>0</v>
      </c>
      <c r="AZ44" s="7">
        <v>0</v>
      </c>
      <c r="BA44" s="85" t="s">
        <v>38</v>
      </c>
      <c r="BB44" s="77"/>
      <c r="BC44" s="74">
        <v>0</v>
      </c>
      <c r="BD44" s="236">
        <v>0</v>
      </c>
      <c r="BE44" s="7">
        <v>0</v>
      </c>
      <c r="BF44" s="85" t="s">
        <v>38</v>
      </c>
      <c r="BG44" s="77"/>
      <c r="BH44" s="74">
        <v>0</v>
      </c>
      <c r="BI44" s="236">
        <v>0</v>
      </c>
      <c r="BJ44" s="7">
        <v>0</v>
      </c>
      <c r="BK44" s="85" t="s">
        <v>38</v>
      </c>
      <c r="BL44" s="77"/>
      <c r="BM44" s="74">
        <v>0</v>
      </c>
      <c r="BN44" s="236">
        <v>0</v>
      </c>
      <c r="BO44" s="7">
        <v>0</v>
      </c>
      <c r="BP44" s="85" t="s">
        <v>38</v>
      </c>
      <c r="BQ44" s="77"/>
      <c r="BR44" s="74">
        <v>0</v>
      </c>
      <c r="BS44" s="236">
        <v>0</v>
      </c>
      <c r="BT44" s="7">
        <v>0</v>
      </c>
      <c r="BU44" s="85" t="s">
        <v>38</v>
      </c>
      <c r="BV44" s="77"/>
      <c r="BW44" s="74">
        <v>0</v>
      </c>
      <c r="BX44" s="236">
        <v>0</v>
      </c>
      <c r="BY44" s="7">
        <v>0</v>
      </c>
      <c r="BZ44" s="85" t="s">
        <v>38</v>
      </c>
      <c r="CA44" s="77"/>
      <c r="CB44" s="74">
        <v>0</v>
      </c>
      <c r="CC44" s="236">
        <v>0</v>
      </c>
      <c r="CD44" s="7">
        <v>0</v>
      </c>
      <c r="CE44" s="85" t="s">
        <v>38</v>
      </c>
      <c r="CF44" s="77"/>
      <c r="CG44" s="74">
        <v>0</v>
      </c>
      <c r="CH44" s="236">
        <v>0</v>
      </c>
      <c r="CI44" s="7">
        <v>0</v>
      </c>
      <c r="CJ44" s="85" t="s">
        <v>38</v>
      </c>
      <c r="CK44" s="77"/>
      <c r="CL44" s="74">
        <v>0</v>
      </c>
      <c r="CM44" s="236">
        <v>0</v>
      </c>
      <c r="CN44" s="7">
        <v>0</v>
      </c>
      <c r="CO44" s="85" t="s">
        <v>38</v>
      </c>
      <c r="CP44" s="77"/>
      <c r="CQ44" s="74">
        <v>0</v>
      </c>
      <c r="CR44" s="236">
        <v>0</v>
      </c>
      <c r="CS44" s="7">
        <v>0</v>
      </c>
      <c r="CT44" s="85" t="s">
        <v>38</v>
      </c>
      <c r="CU44" s="77"/>
      <c r="CV44" s="74">
        <v>0</v>
      </c>
      <c r="CW44" s="236">
        <v>0</v>
      </c>
      <c r="CX44" s="7">
        <v>0</v>
      </c>
      <c r="CY44" s="85" t="s">
        <v>38</v>
      </c>
      <c r="CZ44" s="77"/>
      <c r="DA44" s="74">
        <v>0</v>
      </c>
      <c r="DB44" s="236">
        <v>0</v>
      </c>
      <c r="DC44" s="7">
        <v>0</v>
      </c>
      <c r="DD44" s="85" t="s">
        <v>38</v>
      </c>
      <c r="DE44" s="77"/>
      <c r="DF44" s="74">
        <v>0</v>
      </c>
      <c r="DG44" s="236">
        <v>0</v>
      </c>
      <c r="DH44" s="7">
        <v>0</v>
      </c>
      <c r="DI44" s="85" t="s">
        <v>38</v>
      </c>
      <c r="DJ44" s="77"/>
      <c r="DK44" s="74">
        <v>0</v>
      </c>
      <c r="DL44" s="236">
        <v>0</v>
      </c>
      <c r="DM44" s="7">
        <v>0</v>
      </c>
      <c r="DN44" s="85" t="s">
        <v>38</v>
      </c>
      <c r="DO44" s="77"/>
      <c r="DP44" s="74">
        <v>0</v>
      </c>
      <c r="DQ44" s="169">
        <v>0</v>
      </c>
      <c r="DR44" s="7">
        <v>0</v>
      </c>
      <c r="DS44" s="85" t="s">
        <v>38</v>
      </c>
      <c r="DT44" s="77"/>
      <c r="DU44" s="74">
        <v>0</v>
      </c>
      <c r="DV44" s="169">
        <v>0</v>
      </c>
      <c r="DW44" s="7">
        <v>0</v>
      </c>
      <c r="DX44" s="85" t="s">
        <v>38</v>
      </c>
      <c r="DY44" s="77"/>
      <c r="DZ44" s="46">
        <v>0</v>
      </c>
      <c r="EA44" s="169">
        <v>0</v>
      </c>
      <c r="EB44" s="7">
        <v>0</v>
      </c>
      <c r="EC44" s="85" t="s">
        <v>38</v>
      </c>
      <c r="ED44" s="77"/>
      <c r="EE44" s="74">
        <v>0</v>
      </c>
      <c r="EF44" s="236">
        <v>0</v>
      </c>
      <c r="EG44" s="7">
        <v>0</v>
      </c>
      <c r="EH44" s="85" t="s">
        <v>38</v>
      </c>
      <c r="EI44" s="77"/>
      <c r="EJ44" s="74">
        <v>0</v>
      </c>
      <c r="EK44" s="236">
        <v>0</v>
      </c>
      <c r="EL44" s="7">
        <v>0</v>
      </c>
      <c r="EM44" s="85" t="s">
        <v>38</v>
      </c>
      <c r="EN44" s="77"/>
      <c r="EO44" s="74">
        <v>0</v>
      </c>
      <c r="EP44" s="236">
        <v>0</v>
      </c>
      <c r="EQ44" s="7">
        <v>0</v>
      </c>
      <c r="ER44" s="85" t="s">
        <v>38</v>
      </c>
      <c r="ES44" s="77"/>
      <c r="ET44" s="74">
        <v>0</v>
      </c>
      <c r="EU44" s="236">
        <v>0</v>
      </c>
      <c r="EV44" s="7">
        <v>0</v>
      </c>
    </row>
    <row r="45" spans="1:152" ht="21">
      <c r="A45" s="226"/>
      <c r="B45" s="226"/>
      <c r="C45" s="77" t="s">
        <v>39</v>
      </c>
      <c r="D45" s="12"/>
      <c r="E45" s="74">
        <v>0</v>
      </c>
      <c r="F45" s="236">
        <v>0</v>
      </c>
      <c r="G45" s="7">
        <v>0</v>
      </c>
      <c r="H45" s="77" t="s">
        <v>39</v>
      </c>
      <c r="I45" s="77"/>
      <c r="J45" s="74">
        <v>0</v>
      </c>
      <c r="K45" s="236">
        <v>0</v>
      </c>
      <c r="L45" s="7">
        <v>0</v>
      </c>
      <c r="M45" s="77" t="s">
        <v>39</v>
      </c>
      <c r="N45" s="77"/>
      <c r="O45" s="74">
        <v>0</v>
      </c>
      <c r="P45" s="236">
        <v>0</v>
      </c>
      <c r="Q45" s="7">
        <v>0</v>
      </c>
      <c r="R45" s="77" t="s">
        <v>39</v>
      </c>
      <c r="S45" s="77"/>
      <c r="T45" s="74">
        <v>0</v>
      </c>
      <c r="U45" s="236">
        <v>0</v>
      </c>
      <c r="V45" s="7">
        <v>0</v>
      </c>
      <c r="W45" s="77" t="s">
        <v>39</v>
      </c>
      <c r="X45" s="77"/>
      <c r="Y45" s="74">
        <v>0</v>
      </c>
      <c r="Z45" s="236">
        <v>0</v>
      </c>
      <c r="AA45" s="7">
        <v>0</v>
      </c>
      <c r="AB45" s="77" t="s">
        <v>39</v>
      </c>
      <c r="AC45" s="77"/>
      <c r="AD45" s="74">
        <v>0</v>
      </c>
      <c r="AE45" s="236">
        <v>0</v>
      </c>
      <c r="AF45" s="7">
        <v>0</v>
      </c>
      <c r="AG45" s="77" t="s">
        <v>39</v>
      </c>
      <c r="AH45" s="77"/>
      <c r="AI45" s="74">
        <v>0</v>
      </c>
      <c r="AJ45" s="236">
        <v>0</v>
      </c>
      <c r="AK45" s="7">
        <v>0</v>
      </c>
      <c r="AL45" s="77" t="s">
        <v>39</v>
      </c>
      <c r="AM45" s="77"/>
      <c r="AN45" s="74">
        <v>0</v>
      </c>
      <c r="AO45" s="236">
        <v>0</v>
      </c>
      <c r="AP45" s="7">
        <v>0</v>
      </c>
      <c r="AQ45" s="77" t="s">
        <v>39</v>
      </c>
      <c r="AR45" s="77"/>
      <c r="AS45" s="74">
        <v>0</v>
      </c>
      <c r="AT45" s="236">
        <v>0</v>
      </c>
      <c r="AU45" s="7">
        <v>0</v>
      </c>
      <c r="AV45" s="77" t="s">
        <v>39</v>
      </c>
      <c r="AW45" s="77"/>
      <c r="AX45" s="74">
        <v>0</v>
      </c>
      <c r="AY45" s="236">
        <v>0</v>
      </c>
      <c r="AZ45" s="7">
        <v>0</v>
      </c>
      <c r="BA45" s="77" t="s">
        <v>39</v>
      </c>
      <c r="BB45" s="77"/>
      <c r="BC45" s="74">
        <v>0</v>
      </c>
      <c r="BD45" s="236">
        <v>0</v>
      </c>
      <c r="BE45" s="7">
        <v>0</v>
      </c>
      <c r="BF45" s="77" t="s">
        <v>39</v>
      </c>
      <c r="BG45" s="77"/>
      <c r="BH45" s="74">
        <v>0</v>
      </c>
      <c r="BI45" s="236">
        <v>0</v>
      </c>
      <c r="BJ45" s="7">
        <v>0</v>
      </c>
      <c r="BK45" s="77" t="s">
        <v>39</v>
      </c>
      <c r="BL45" s="77"/>
      <c r="BM45" s="74">
        <v>0</v>
      </c>
      <c r="BN45" s="236">
        <v>0</v>
      </c>
      <c r="BO45" s="7">
        <v>0</v>
      </c>
      <c r="BP45" s="77" t="s">
        <v>39</v>
      </c>
      <c r="BQ45" s="77"/>
      <c r="BR45" s="74">
        <v>0</v>
      </c>
      <c r="BS45" s="236">
        <v>0</v>
      </c>
      <c r="BT45" s="7">
        <v>0</v>
      </c>
      <c r="BU45" s="77" t="s">
        <v>39</v>
      </c>
      <c r="BV45" s="77"/>
      <c r="BW45" s="74">
        <v>0</v>
      </c>
      <c r="BX45" s="236">
        <v>0</v>
      </c>
      <c r="BY45" s="7">
        <v>0</v>
      </c>
      <c r="BZ45" s="77" t="s">
        <v>39</v>
      </c>
      <c r="CA45" s="77"/>
      <c r="CB45" s="74">
        <v>0</v>
      </c>
      <c r="CC45" s="236">
        <v>0</v>
      </c>
      <c r="CD45" s="7">
        <v>0</v>
      </c>
      <c r="CE45" s="77" t="s">
        <v>39</v>
      </c>
      <c r="CF45" s="77"/>
      <c r="CG45" s="74">
        <v>0</v>
      </c>
      <c r="CH45" s="236">
        <v>0</v>
      </c>
      <c r="CI45" s="7">
        <v>0</v>
      </c>
      <c r="CJ45" s="77" t="s">
        <v>39</v>
      </c>
      <c r="CK45" s="77"/>
      <c r="CL45" s="74">
        <v>0</v>
      </c>
      <c r="CM45" s="236">
        <v>0</v>
      </c>
      <c r="CN45" s="7">
        <v>0</v>
      </c>
      <c r="CO45" s="77" t="s">
        <v>39</v>
      </c>
      <c r="CP45" s="77"/>
      <c r="CQ45" s="74">
        <v>0</v>
      </c>
      <c r="CR45" s="236">
        <v>0</v>
      </c>
      <c r="CS45" s="7">
        <v>0</v>
      </c>
      <c r="CT45" s="77" t="s">
        <v>39</v>
      </c>
      <c r="CU45" s="77"/>
      <c r="CV45" s="74">
        <v>0</v>
      </c>
      <c r="CW45" s="236">
        <v>0</v>
      </c>
      <c r="CX45" s="7">
        <v>0</v>
      </c>
      <c r="CY45" s="77" t="s">
        <v>39</v>
      </c>
      <c r="CZ45" s="77"/>
      <c r="DA45" s="74">
        <v>0</v>
      </c>
      <c r="DB45" s="236">
        <v>0</v>
      </c>
      <c r="DC45" s="7">
        <v>0</v>
      </c>
      <c r="DD45" s="77" t="s">
        <v>39</v>
      </c>
      <c r="DE45" s="77"/>
      <c r="DF45" s="74">
        <v>0</v>
      </c>
      <c r="DG45" s="236">
        <v>0</v>
      </c>
      <c r="DH45" s="7">
        <v>0</v>
      </c>
      <c r="DI45" s="77" t="s">
        <v>39</v>
      </c>
      <c r="DJ45" s="77"/>
      <c r="DK45" s="74">
        <v>0</v>
      </c>
      <c r="DL45" s="236">
        <v>0</v>
      </c>
      <c r="DM45" s="7">
        <v>0</v>
      </c>
      <c r="DN45" s="77" t="s">
        <v>39</v>
      </c>
      <c r="DO45" s="77"/>
      <c r="DP45" s="74">
        <v>0</v>
      </c>
      <c r="DQ45" s="169">
        <v>0</v>
      </c>
      <c r="DR45" s="7">
        <v>0</v>
      </c>
      <c r="DS45" s="77" t="s">
        <v>39</v>
      </c>
      <c r="DT45" s="77"/>
      <c r="DU45" s="74">
        <v>0</v>
      </c>
      <c r="DV45" s="169">
        <v>0</v>
      </c>
      <c r="DW45" s="7">
        <v>0</v>
      </c>
      <c r="DX45" s="77" t="s">
        <v>39</v>
      </c>
      <c r="DY45" s="77"/>
      <c r="DZ45" s="46">
        <v>0</v>
      </c>
      <c r="EA45" s="169">
        <v>0</v>
      </c>
      <c r="EB45" s="7">
        <v>0</v>
      </c>
      <c r="EC45" s="77" t="s">
        <v>39</v>
      </c>
      <c r="ED45" s="77"/>
      <c r="EE45" s="74">
        <v>0</v>
      </c>
      <c r="EF45" s="236">
        <v>0</v>
      </c>
      <c r="EG45" s="7">
        <v>0</v>
      </c>
      <c r="EH45" s="77" t="s">
        <v>39</v>
      </c>
      <c r="EI45" s="77"/>
      <c r="EJ45" s="74">
        <v>0</v>
      </c>
      <c r="EK45" s="236">
        <v>0</v>
      </c>
      <c r="EL45" s="7">
        <v>0</v>
      </c>
      <c r="EM45" s="77" t="s">
        <v>39</v>
      </c>
      <c r="EN45" s="77"/>
      <c r="EO45" s="74">
        <v>0</v>
      </c>
      <c r="EP45" s="236">
        <v>0</v>
      </c>
      <c r="EQ45" s="7">
        <v>0</v>
      </c>
      <c r="ER45" s="77" t="s">
        <v>39</v>
      </c>
      <c r="ES45" s="77"/>
      <c r="ET45" s="74">
        <v>0</v>
      </c>
      <c r="EU45" s="236">
        <v>0</v>
      </c>
      <c r="EV45" s="7">
        <v>0</v>
      </c>
    </row>
    <row r="46" spans="1:152" ht="21">
      <c r="A46" s="306"/>
      <c r="B46" s="227"/>
      <c r="C46" s="77" t="s">
        <v>96</v>
      </c>
      <c r="D46" s="12">
        <v>2518</v>
      </c>
      <c r="E46" s="46">
        <v>220</v>
      </c>
      <c r="F46" s="236">
        <v>900</v>
      </c>
      <c r="G46" s="7">
        <v>7.2</v>
      </c>
      <c r="H46" s="12" t="s">
        <v>96</v>
      </c>
      <c r="I46" s="12">
        <v>2518</v>
      </c>
      <c r="J46" s="46">
        <v>200</v>
      </c>
      <c r="K46" s="236">
        <v>800</v>
      </c>
      <c r="L46" s="7">
        <v>6.4</v>
      </c>
      <c r="M46" s="12" t="s">
        <v>96</v>
      </c>
      <c r="N46" s="12">
        <v>2518</v>
      </c>
      <c r="O46" s="46">
        <v>300</v>
      </c>
      <c r="P46" s="236">
        <v>1200</v>
      </c>
      <c r="Q46" s="7">
        <v>9.6</v>
      </c>
      <c r="R46" s="12" t="s">
        <v>96</v>
      </c>
      <c r="S46" s="12">
        <v>2518</v>
      </c>
      <c r="T46" s="46">
        <v>300</v>
      </c>
      <c r="U46" s="236">
        <v>1200</v>
      </c>
      <c r="V46" s="7">
        <v>9.6</v>
      </c>
      <c r="W46" s="12" t="s">
        <v>96</v>
      </c>
      <c r="X46" s="12" t="s">
        <v>200</v>
      </c>
      <c r="Y46" s="46">
        <v>309.91000000000003</v>
      </c>
      <c r="Z46" s="236">
        <v>1200</v>
      </c>
      <c r="AA46" s="7">
        <v>9.6</v>
      </c>
      <c r="AB46" s="12" t="s">
        <v>96</v>
      </c>
      <c r="AC46" s="12" t="s">
        <v>201</v>
      </c>
      <c r="AD46" s="46">
        <v>400</v>
      </c>
      <c r="AE46" s="236">
        <v>1600</v>
      </c>
      <c r="AF46" s="7">
        <v>12.8</v>
      </c>
      <c r="AG46" s="12" t="s">
        <v>96</v>
      </c>
      <c r="AH46" s="12" t="s">
        <v>201</v>
      </c>
      <c r="AI46" s="46">
        <v>400</v>
      </c>
      <c r="AJ46" s="236">
        <v>1600</v>
      </c>
      <c r="AK46" s="7">
        <v>12.8</v>
      </c>
      <c r="AL46" s="12" t="s">
        <v>96</v>
      </c>
      <c r="AM46" s="12" t="s">
        <v>201</v>
      </c>
      <c r="AN46" s="46">
        <v>400</v>
      </c>
      <c r="AO46" s="236">
        <v>1600</v>
      </c>
      <c r="AP46" s="7">
        <v>12.8</v>
      </c>
      <c r="AQ46" s="12" t="s">
        <v>96</v>
      </c>
      <c r="AR46" s="12" t="s">
        <v>201</v>
      </c>
      <c r="AS46" s="46">
        <v>450</v>
      </c>
      <c r="AT46" s="236">
        <v>1800</v>
      </c>
      <c r="AU46" s="7">
        <v>14.4</v>
      </c>
      <c r="AV46" s="12" t="s">
        <v>96</v>
      </c>
      <c r="AW46" s="12">
        <v>2520</v>
      </c>
      <c r="AX46" s="46">
        <v>500</v>
      </c>
      <c r="AY46" s="236">
        <v>2000</v>
      </c>
      <c r="AZ46" s="7">
        <v>16</v>
      </c>
      <c r="BA46" s="12" t="s">
        <v>96</v>
      </c>
      <c r="BB46" s="12">
        <v>2520</v>
      </c>
      <c r="BC46" s="46">
        <v>500</v>
      </c>
      <c r="BD46" s="236">
        <v>2000</v>
      </c>
      <c r="BE46" s="7">
        <v>16</v>
      </c>
      <c r="BF46" s="12" t="s">
        <v>96</v>
      </c>
      <c r="BG46" s="12">
        <v>2520</v>
      </c>
      <c r="BH46" s="46">
        <v>500</v>
      </c>
      <c r="BI46" s="236">
        <v>2000</v>
      </c>
      <c r="BJ46" s="7">
        <v>16</v>
      </c>
      <c r="BK46" s="12" t="s">
        <v>96</v>
      </c>
      <c r="BL46" s="12">
        <v>2520</v>
      </c>
      <c r="BM46" s="46">
        <v>500</v>
      </c>
      <c r="BN46" s="236">
        <v>2000</v>
      </c>
      <c r="BO46" s="7">
        <v>16</v>
      </c>
      <c r="BP46" s="12" t="s">
        <v>96</v>
      </c>
      <c r="BQ46" s="12">
        <v>2520</v>
      </c>
      <c r="BR46" s="46">
        <v>500</v>
      </c>
      <c r="BS46" s="236">
        <v>2000</v>
      </c>
      <c r="BT46" s="7">
        <v>16</v>
      </c>
      <c r="BU46" s="12" t="s">
        <v>96</v>
      </c>
      <c r="BV46" s="12">
        <v>2520</v>
      </c>
      <c r="BW46" s="46">
        <v>168.2</v>
      </c>
      <c r="BX46" s="236">
        <v>500</v>
      </c>
      <c r="BY46" s="7">
        <v>4</v>
      </c>
      <c r="BZ46" s="12" t="s">
        <v>96</v>
      </c>
      <c r="CA46" s="12" t="s">
        <v>202</v>
      </c>
      <c r="CB46" s="46">
        <v>575</v>
      </c>
      <c r="CC46" s="236">
        <v>2200</v>
      </c>
      <c r="CD46" s="7">
        <v>17.600000000000001</v>
      </c>
      <c r="CE46" s="12" t="s">
        <v>96</v>
      </c>
      <c r="CF46" s="12" t="s">
        <v>203</v>
      </c>
      <c r="CG46" s="74">
        <v>425</v>
      </c>
      <c r="CH46" s="236">
        <v>1700</v>
      </c>
      <c r="CI46" s="7">
        <v>13.6</v>
      </c>
      <c r="CJ46" s="12" t="s">
        <v>96</v>
      </c>
      <c r="CK46" s="12" t="s">
        <v>204</v>
      </c>
      <c r="CL46" s="46">
        <v>600</v>
      </c>
      <c r="CM46" s="236">
        <v>2200</v>
      </c>
      <c r="CN46" s="7">
        <v>17.600000000000001</v>
      </c>
      <c r="CO46" s="12" t="s">
        <v>96</v>
      </c>
      <c r="CP46" s="12" t="s">
        <v>204</v>
      </c>
      <c r="CQ46" s="46">
        <v>575</v>
      </c>
      <c r="CR46" s="236">
        <v>2200</v>
      </c>
      <c r="CS46" s="7">
        <v>17.600000000000001</v>
      </c>
      <c r="CT46" s="12" t="s">
        <v>96</v>
      </c>
      <c r="CU46" s="12" t="s">
        <v>205</v>
      </c>
      <c r="CV46" s="46">
        <v>93.75</v>
      </c>
      <c r="CW46" s="236">
        <v>400</v>
      </c>
      <c r="CX46" s="7">
        <v>3.2</v>
      </c>
      <c r="CY46" s="12" t="s">
        <v>96</v>
      </c>
      <c r="CZ46" s="12" t="s">
        <v>206</v>
      </c>
      <c r="DA46" s="74">
        <v>562.5</v>
      </c>
      <c r="DB46" s="236">
        <v>2200</v>
      </c>
      <c r="DC46" s="7">
        <v>17.600000000000001</v>
      </c>
      <c r="DD46" s="12" t="s">
        <v>96</v>
      </c>
      <c r="DE46" s="12" t="s">
        <v>207</v>
      </c>
      <c r="DF46" s="46">
        <v>650</v>
      </c>
      <c r="DG46" s="236">
        <v>2600</v>
      </c>
      <c r="DH46" s="7">
        <v>20.8</v>
      </c>
      <c r="DI46" s="12" t="s">
        <v>96</v>
      </c>
      <c r="DJ46" s="12">
        <v>2517</v>
      </c>
      <c r="DK46" s="46">
        <v>800</v>
      </c>
      <c r="DL46" s="236">
        <v>2800</v>
      </c>
      <c r="DM46" s="7">
        <v>22.4</v>
      </c>
      <c r="DN46" s="12" t="s">
        <v>96</v>
      </c>
      <c r="DO46" s="12">
        <v>2518</v>
      </c>
      <c r="DP46" s="46">
        <v>600</v>
      </c>
      <c r="DQ46" s="169">
        <v>2400</v>
      </c>
      <c r="DR46" s="7">
        <v>19.2</v>
      </c>
      <c r="DS46" s="12" t="s">
        <v>96</v>
      </c>
      <c r="DT46" s="12">
        <v>2518</v>
      </c>
      <c r="DU46" s="46">
        <v>600</v>
      </c>
      <c r="DV46" s="169">
        <v>2400</v>
      </c>
      <c r="DW46" s="7">
        <v>20.399999999999999</v>
      </c>
      <c r="DX46" s="12" t="s">
        <v>96</v>
      </c>
      <c r="DY46" s="12" t="s">
        <v>201</v>
      </c>
      <c r="DZ46" s="46">
        <v>600</v>
      </c>
      <c r="EA46" s="169">
        <v>2400</v>
      </c>
      <c r="EB46" s="7">
        <v>19.2</v>
      </c>
      <c r="EC46" s="12" t="s">
        <v>96</v>
      </c>
      <c r="ED46" s="12" t="s">
        <v>201</v>
      </c>
      <c r="EE46" s="46">
        <v>650</v>
      </c>
      <c r="EF46" s="236">
        <v>2600</v>
      </c>
      <c r="EG46" s="7">
        <v>20.8</v>
      </c>
      <c r="EH46" s="12" t="s">
        <v>96</v>
      </c>
      <c r="EI46" s="12">
        <v>2520</v>
      </c>
      <c r="EJ46" s="46">
        <v>620</v>
      </c>
      <c r="EK46" s="236">
        <v>2400</v>
      </c>
      <c r="EL46" s="7">
        <v>19.2</v>
      </c>
      <c r="EM46" s="12" t="s">
        <v>96</v>
      </c>
      <c r="EN46" s="12">
        <v>2520</v>
      </c>
      <c r="EO46" s="46">
        <v>500</v>
      </c>
      <c r="EP46" s="236">
        <v>2000</v>
      </c>
      <c r="EQ46" s="7">
        <v>16</v>
      </c>
      <c r="ER46" s="12" t="s">
        <v>96</v>
      </c>
      <c r="ES46" s="12">
        <v>2520</v>
      </c>
      <c r="ET46" s="46">
        <v>500</v>
      </c>
      <c r="EU46" s="236">
        <v>2000</v>
      </c>
      <c r="EV46" s="7">
        <v>16</v>
      </c>
    </row>
    <row r="47" spans="1:152" ht="21">
      <c r="A47" s="226"/>
      <c r="B47" s="226"/>
      <c r="C47" s="77"/>
      <c r="D47" s="12"/>
      <c r="E47" s="74"/>
      <c r="F47" s="236"/>
      <c r="G47" s="7"/>
      <c r="H47" s="85"/>
      <c r="I47" s="85"/>
      <c r="J47" s="74"/>
      <c r="K47" s="236"/>
      <c r="L47" s="7"/>
      <c r="M47" s="85"/>
      <c r="N47" s="85"/>
      <c r="O47" s="74"/>
      <c r="P47" s="236"/>
      <c r="Q47" s="7"/>
      <c r="R47" s="85"/>
      <c r="S47" s="85"/>
      <c r="T47" s="74"/>
      <c r="U47" s="236"/>
      <c r="V47" s="7"/>
      <c r="W47" s="85"/>
      <c r="X47" s="85"/>
      <c r="Y47" s="74"/>
      <c r="Z47" s="236"/>
      <c r="AA47" s="7"/>
      <c r="AB47" s="85"/>
      <c r="AC47" s="85"/>
      <c r="AD47" s="74"/>
      <c r="AE47" s="236"/>
      <c r="AF47" s="7"/>
      <c r="AG47" s="85"/>
      <c r="AH47" s="85"/>
      <c r="AI47" s="74"/>
      <c r="AJ47" s="236"/>
      <c r="AK47" s="7"/>
      <c r="AL47" s="85"/>
      <c r="AM47" s="85"/>
      <c r="AN47" s="74"/>
      <c r="AO47" s="236"/>
      <c r="AP47" s="7"/>
      <c r="AQ47" s="12" t="s">
        <v>96</v>
      </c>
      <c r="AR47" s="12" t="s">
        <v>208</v>
      </c>
      <c r="AS47" s="74">
        <v>50</v>
      </c>
      <c r="AT47" s="236">
        <v>200</v>
      </c>
      <c r="AU47" s="7">
        <v>1.6</v>
      </c>
      <c r="AV47" s="85"/>
      <c r="AW47" s="85"/>
      <c r="AX47" s="74"/>
      <c r="AY47" s="236"/>
      <c r="AZ47" s="7"/>
      <c r="BA47" s="85"/>
      <c r="BB47" s="12"/>
      <c r="BC47" s="74"/>
      <c r="BD47" s="236"/>
      <c r="BE47" s="7"/>
      <c r="BF47" s="85"/>
      <c r="BG47" s="85"/>
      <c r="BH47" s="74"/>
      <c r="BI47" s="236"/>
      <c r="BJ47" s="7"/>
      <c r="BK47" s="85"/>
      <c r="BL47" s="85"/>
      <c r="BM47" s="74"/>
      <c r="BN47" s="236"/>
      <c r="BO47" s="7"/>
      <c r="BP47" s="85"/>
      <c r="BQ47" s="85"/>
      <c r="BR47" s="74"/>
      <c r="BS47" s="236"/>
      <c r="BT47" s="7"/>
      <c r="BU47" s="12" t="s">
        <v>96</v>
      </c>
      <c r="BV47" s="85" t="s">
        <v>209</v>
      </c>
      <c r="BW47" s="74">
        <v>400</v>
      </c>
      <c r="BX47" s="236">
        <v>1500</v>
      </c>
      <c r="BY47" s="7">
        <v>12</v>
      </c>
      <c r="BZ47" s="85"/>
      <c r="CA47" s="85"/>
      <c r="CB47" s="74"/>
      <c r="CC47" s="236"/>
      <c r="CD47" s="7"/>
      <c r="CE47" s="85"/>
      <c r="CF47" s="12"/>
      <c r="CG47" s="74"/>
      <c r="CH47" s="236"/>
      <c r="CI47" s="7"/>
      <c r="CJ47" s="85"/>
      <c r="CK47" s="85"/>
      <c r="CL47" s="74"/>
      <c r="CM47" s="236"/>
      <c r="CN47" s="7"/>
      <c r="CO47" s="85"/>
      <c r="CP47" s="85"/>
      <c r="CQ47" s="74"/>
      <c r="CR47" s="236"/>
      <c r="CS47" s="7"/>
      <c r="CT47" s="12" t="s">
        <v>96</v>
      </c>
      <c r="CU47" s="12" t="s">
        <v>210</v>
      </c>
      <c r="CV47" s="74">
        <v>209.37</v>
      </c>
      <c r="CW47" s="236">
        <v>800</v>
      </c>
      <c r="CX47" s="7">
        <v>6.4</v>
      </c>
      <c r="CY47" s="85"/>
      <c r="CZ47" s="85"/>
      <c r="DA47" s="74"/>
      <c r="DB47" s="236"/>
      <c r="DC47" s="7"/>
      <c r="DD47" s="85"/>
      <c r="DE47" s="85"/>
      <c r="DF47" s="74"/>
      <c r="DG47" s="236"/>
      <c r="DH47" s="7"/>
      <c r="DI47" s="85"/>
      <c r="DJ47" s="85"/>
      <c r="DK47" s="74"/>
      <c r="DL47" s="236"/>
      <c r="DM47" s="7"/>
      <c r="DN47" s="12" t="s">
        <v>96</v>
      </c>
      <c r="DO47" s="12">
        <v>2517</v>
      </c>
      <c r="DP47" s="46">
        <v>170</v>
      </c>
      <c r="DQ47" s="236">
        <v>300</v>
      </c>
      <c r="DR47" s="7">
        <v>2.4</v>
      </c>
      <c r="DS47" s="85"/>
      <c r="DT47" s="85"/>
      <c r="DU47" s="74"/>
      <c r="DV47" s="169"/>
      <c r="DW47" s="7"/>
      <c r="DX47" s="85"/>
      <c r="DY47" s="85"/>
      <c r="DZ47" s="46"/>
      <c r="EA47" s="169"/>
      <c r="EB47" s="7"/>
      <c r="EC47" s="12" t="s">
        <v>96</v>
      </c>
      <c r="ED47" s="12" t="s">
        <v>208</v>
      </c>
      <c r="EE47" s="74">
        <v>50</v>
      </c>
      <c r="EF47" s="236">
        <v>200</v>
      </c>
      <c r="EG47" s="7">
        <v>1.6</v>
      </c>
      <c r="EH47" s="85"/>
      <c r="EI47" s="85"/>
      <c r="EJ47" s="74"/>
      <c r="EK47" s="236"/>
      <c r="EL47" s="7"/>
      <c r="EM47" s="85"/>
      <c r="EN47" s="85"/>
      <c r="EO47" s="74"/>
      <c r="EP47" s="236"/>
      <c r="EQ47" s="7"/>
      <c r="ER47" s="85"/>
      <c r="ES47" s="85"/>
      <c r="ET47" s="74"/>
      <c r="EU47" s="236"/>
      <c r="EV47" s="7"/>
    </row>
    <row r="48" spans="1:152" ht="21">
      <c r="A48" s="226"/>
      <c r="B48" s="308"/>
      <c r="C48" s="85"/>
      <c r="D48" s="85"/>
      <c r="E48" s="74"/>
      <c r="F48" s="169"/>
      <c r="G48" s="7"/>
      <c r="H48" s="85"/>
      <c r="I48" s="85"/>
      <c r="J48" s="74"/>
      <c r="K48" s="169"/>
      <c r="L48" s="7"/>
      <c r="M48" s="85"/>
      <c r="N48" s="85"/>
      <c r="O48" s="74"/>
      <c r="P48" s="169"/>
      <c r="Q48" s="7"/>
      <c r="R48" s="85"/>
      <c r="S48" s="85"/>
      <c r="T48" s="74"/>
      <c r="U48" s="169"/>
      <c r="V48" s="7"/>
      <c r="W48" s="85"/>
      <c r="X48" s="85"/>
      <c r="Y48" s="74"/>
      <c r="Z48" s="236"/>
      <c r="AA48" s="7"/>
      <c r="AB48" s="85"/>
      <c r="AC48" s="85"/>
      <c r="AD48" s="74"/>
      <c r="AE48" s="169"/>
      <c r="AF48" s="7"/>
      <c r="AG48" s="85"/>
      <c r="AH48" s="85"/>
      <c r="AI48" s="74"/>
      <c r="AJ48" s="236"/>
      <c r="AK48" s="7"/>
      <c r="AL48" s="85"/>
      <c r="AM48" s="85"/>
      <c r="AN48" s="74"/>
      <c r="AO48" s="236"/>
      <c r="AP48" s="7"/>
      <c r="AQ48" s="85"/>
      <c r="AR48" s="85"/>
      <c r="AS48" s="74"/>
      <c r="AT48" s="236"/>
      <c r="AU48" s="7"/>
      <c r="AV48" s="85"/>
      <c r="AW48" s="85"/>
      <c r="AX48" s="74"/>
      <c r="AY48" s="236"/>
      <c r="AZ48" s="7"/>
      <c r="BA48" s="85"/>
      <c r="BB48" s="85"/>
      <c r="BC48" s="74"/>
      <c r="BD48" s="236"/>
      <c r="BE48" s="7"/>
      <c r="BF48" s="85"/>
      <c r="BG48" s="85"/>
      <c r="BH48" s="74"/>
      <c r="BI48" s="236"/>
      <c r="BJ48" s="7"/>
      <c r="BK48" s="85"/>
      <c r="BL48" s="85"/>
      <c r="BM48" s="74"/>
      <c r="BN48" s="236"/>
      <c r="BO48" s="7"/>
      <c r="BP48" s="85"/>
      <c r="BQ48" s="85"/>
      <c r="BR48" s="74"/>
      <c r="BS48" s="236"/>
      <c r="BT48" s="7"/>
      <c r="BU48" s="85"/>
      <c r="BV48" s="85"/>
      <c r="BW48" s="74"/>
      <c r="BX48" s="236"/>
      <c r="BY48" s="7"/>
      <c r="BZ48" s="85"/>
      <c r="CA48" s="85"/>
      <c r="CB48" s="74"/>
      <c r="CC48" s="236"/>
      <c r="CD48" s="7"/>
      <c r="CE48" s="85"/>
      <c r="CF48" s="85"/>
      <c r="CG48" s="74"/>
      <c r="CH48" s="236"/>
      <c r="CI48" s="7"/>
      <c r="CJ48" s="85"/>
      <c r="CK48" s="85"/>
      <c r="CL48" s="74"/>
      <c r="CM48" s="236"/>
      <c r="CN48" s="7"/>
      <c r="CO48" s="85"/>
      <c r="CP48" s="85"/>
      <c r="CQ48" s="85"/>
      <c r="CR48" s="169"/>
      <c r="CS48" s="7"/>
      <c r="CT48" s="85"/>
      <c r="CU48" s="85"/>
      <c r="CV48" s="74"/>
      <c r="CW48" s="236"/>
      <c r="CX48" s="7"/>
      <c r="CY48" s="85"/>
      <c r="CZ48" s="85"/>
      <c r="DA48" s="74"/>
      <c r="DB48" s="236"/>
      <c r="DC48" s="7"/>
      <c r="DD48" s="85"/>
      <c r="DE48" s="85"/>
      <c r="DF48" s="74"/>
      <c r="DG48" s="236"/>
      <c r="DH48" s="7"/>
      <c r="DI48" s="85"/>
      <c r="DJ48" s="85"/>
      <c r="DK48" s="74"/>
      <c r="DL48" s="236"/>
      <c r="DM48" s="7"/>
      <c r="DN48" s="77"/>
      <c r="DO48" s="77"/>
      <c r="DP48" s="77"/>
      <c r="DQ48" s="169"/>
      <c r="DR48" s="7"/>
      <c r="DS48" s="77"/>
      <c r="DT48" s="77"/>
      <c r="DU48" s="77"/>
      <c r="DV48" s="169"/>
      <c r="DW48" s="7"/>
      <c r="DX48" s="77"/>
      <c r="DY48" s="77"/>
      <c r="DZ48" s="46"/>
      <c r="EA48" s="169"/>
      <c r="EB48" s="7"/>
      <c r="EC48" s="85"/>
      <c r="ED48" s="85"/>
      <c r="EE48" s="74"/>
      <c r="EF48" s="236"/>
      <c r="EG48" s="7"/>
      <c r="EH48" s="85"/>
      <c r="EI48" s="85"/>
      <c r="EJ48" s="74"/>
      <c r="EK48" s="236"/>
      <c r="EL48" s="7"/>
      <c r="EM48" s="85"/>
      <c r="EN48" s="85"/>
      <c r="EO48" s="74"/>
      <c r="EP48" s="236"/>
      <c r="EQ48" s="7"/>
      <c r="ER48" s="85"/>
      <c r="ES48" s="85"/>
      <c r="ET48" s="74"/>
      <c r="EU48" s="236"/>
      <c r="EV48" s="7"/>
    </row>
    <row r="49" spans="1:152" ht="21.75" thickBot="1">
      <c r="A49" s="261"/>
      <c r="B49" s="262" t="s">
        <v>43</v>
      </c>
      <c r="C49" s="106"/>
      <c r="D49" s="106"/>
      <c r="E49" s="81">
        <v>220</v>
      </c>
      <c r="F49" s="369">
        <v>900</v>
      </c>
      <c r="G49" s="83">
        <v>7.2</v>
      </c>
      <c r="H49" s="106"/>
      <c r="I49" s="106"/>
      <c r="J49" s="81">
        <v>200</v>
      </c>
      <c r="K49" s="369">
        <v>800</v>
      </c>
      <c r="L49" s="83">
        <v>6.4</v>
      </c>
      <c r="M49" s="106"/>
      <c r="N49" s="106"/>
      <c r="O49" s="81">
        <v>300</v>
      </c>
      <c r="P49" s="369">
        <v>1200</v>
      </c>
      <c r="Q49" s="83">
        <v>9.6</v>
      </c>
      <c r="R49" s="106"/>
      <c r="S49" s="106"/>
      <c r="T49" s="81">
        <v>300</v>
      </c>
      <c r="U49" s="369">
        <v>1200</v>
      </c>
      <c r="V49" s="83">
        <v>9.6</v>
      </c>
      <c r="W49" s="106"/>
      <c r="X49" s="106"/>
      <c r="Y49" s="81">
        <v>309.91000000000003</v>
      </c>
      <c r="Z49" s="369">
        <v>1200</v>
      </c>
      <c r="AA49" s="83">
        <v>9.6</v>
      </c>
      <c r="AB49" s="106"/>
      <c r="AC49" s="106"/>
      <c r="AD49" s="81">
        <v>400</v>
      </c>
      <c r="AE49" s="369">
        <v>1600</v>
      </c>
      <c r="AF49" s="83">
        <v>12.8</v>
      </c>
      <c r="AG49" s="106"/>
      <c r="AH49" s="106"/>
      <c r="AI49" s="81">
        <v>400</v>
      </c>
      <c r="AJ49" s="369">
        <v>1600</v>
      </c>
      <c r="AK49" s="83">
        <v>12.8</v>
      </c>
      <c r="AL49" s="106"/>
      <c r="AM49" s="106"/>
      <c r="AN49" s="81">
        <v>400</v>
      </c>
      <c r="AO49" s="369">
        <v>1600</v>
      </c>
      <c r="AP49" s="83">
        <v>12.8</v>
      </c>
      <c r="AQ49" s="106"/>
      <c r="AR49" s="106"/>
      <c r="AS49" s="81">
        <v>500</v>
      </c>
      <c r="AT49" s="369">
        <v>2000</v>
      </c>
      <c r="AU49" s="83">
        <v>16</v>
      </c>
      <c r="AV49" s="106"/>
      <c r="AW49" s="106"/>
      <c r="AX49" s="81">
        <v>500</v>
      </c>
      <c r="AY49" s="369">
        <v>2000</v>
      </c>
      <c r="AZ49" s="83">
        <v>16</v>
      </c>
      <c r="BA49" s="106"/>
      <c r="BB49" s="106"/>
      <c r="BC49" s="81">
        <v>500</v>
      </c>
      <c r="BD49" s="369">
        <v>2000</v>
      </c>
      <c r="BE49" s="83">
        <v>16</v>
      </c>
      <c r="BF49" s="106"/>
      <c r="BG49" s="106"/>
      <c r="BH49" s="81">
        <v>500</v>
      </c>
      <c r="BI49" s="369">
        <v>2000</v>
      </c>
      <c r="BJ49" s="83">
        <v>16</v>
      </c>
      <c r="BK49" s="106"/>
      <c r="BL49" s="106"/>
      <c r="BM49" s="81">
        <v>500</v>
      </c>
      <c r="BN49" s="369">
        <v>2000</v>
      </c>
      <c r="BO49" s="83">
        <v>16</v>
      </c>
      <c r="BP49" s="106"/>
      <c r="BQ49" s="106"/>
      <c r="BR49" s="81">
        <v>500</v>
      </c>
      <c r="BS49" s="369">
        <v>2000</v>
      </c>
      <c r="BT49" s="83">
        <v>16</v>
      </c>
      <c r="BU49" s="106"/>
      <c r="BV49" s="106"/>
      <c r="BW49" s="81">
        <v>568.20000000000005</v>
      </c>
      <c r="BX49" s="369">
        <v>2000</v>
      </c>
      <c r="BY49" s="83">
        <v>16</v>
      </c>
      <c r="BZ49" s="106"/>
      <c r="CA49" s="106"/>
      <c r="CB49" s="81">
        <v>575</v>
      </c>
      <c r="CC49" s="369">
        <v>2200</v>
      </c>
      <c r="CD49" s="83">
        <v>17.600000000000001</v>
      </c>
      <c r="CE49" s="106"/>
      <c r="CF49" s="106"/>
      <c r="CG49" s="81">
        <v>425</v>
      </c>
      <c r="CH49" s="369">
        <v>1700</v>
      </c>
      <c r="CI49" s="83">
        <v>13.6</v>
      </c>
      <c r="CJ49" s="106"/>
      <c r="CK49" s="106"/>
      <c r="CL49" s="81">
        <v>600</v>
      </c>
      <c r="CM49" s="369">
        <v>2200</v>
      </c>
      <c r="CN49" s="83">
        <v>17.600000000000001</v>
      </c>
      <c r="CO49" s="106"/>
      <c r="CP49" s="106"/>
      <c r="CQ49" s="81">
        <v>575</v>
      </c>
      <c r="CR49" s="369">
        <v>2200</v>
      </c>
      <c r="CS49" s="83">
        <v>17.600000000000001</v>
      </c>
      <c r="CT49" s="106"/>
      <c r="CU49" s="106"/>
      <c r="CV49" s="81">
        <v>303.12</v>
      </c>
      <c r="CW49" s="369">
        <v>1200</v>
      </c>
      <c r="CX49" s="83">
        <v>9.6000000000000014</v>
      </c>
      <c r="CY49" s="106"/>
      <c r="CZ49" s="106"/>
      <c r="DA49" s="81">
        <v>562.5</v>
      </c>
      <c r="DB49" s="369">
        <v>2200</v>
      </c>
      <c r="DC49" s="83">
        <v>17.600000000000001</v>
      </c>
      <c r="DD49" s="106"/>
      <c r="DE49" s="106"/>
      <c r="DF49" s="81">
        <v>650</v>
      </c>
      <c r="DG49" s="369">
        <v>2600</v>
      </c>
      <c r="DH49" s="83">
        <v>20.8</v>
      </c>
      <c r="DI49" s="106"/>
      <c r="DJ49" s="106"/>
      <c r="DK49" s="81">
        <v>800</v>
      </c>
      <c r="DL49" s="369">
        <v>2800</v>
      </c>
      <c r="DM49" s="83">
        <v>22.4</v>
      </c>
      <c r="DN49" s="392"/>
      <c r="DO49" s="392"/>
      <c r="DP49" s="81">
        <v>770</v>
      </c>
      <c r="DQ49" s="369">
        <v>2700</v>
      </c>
      <c r="DR49" s="83">
        <v>21.599999999999998</v>
      </c>
      <c r="DS49" s="392"/>
      <c r="DT49" s="392"/>
      <c r="DU49" s="81">
        <v>600</v>
      </c>
      <c r="DV49" s="369">
        <v>2400</v>
      </c>
      <c r="DW49" s="83">
        <v>20.399999999999999</v>
      </c>
      <c r="DX49" s="392"/>
      <c r="DY49" s="392"/>
      <c r="DZ49" s="81">
        <v>600</v>
      </c>
      <c r="EA49" s="369">
        <v>2400</v>
      </c>
      <c r="EB49" s="83">
        <v>19.2</v>
      </c>
      <c r="EC49" s="106"/>
      <c r="ED49" s="106"/>
      <c r="EE49" s="81">
        <v>700</v>
      </c>
      <c r="EF49" s="369">
        <v>2800</v>
      </c>
      <c r="EG49" s="83">
        <v>22.400000000000002</v>
      </c>
      <c r="EH49" s="106"/>
      <c r="EI49" s="106"/>
      <c r="EJ49" s="81">
        <v>620</v>
      </c>
      <c r="EK49" s="369">
        <v>2400</v>
      </c>
      <c r="EL49" s="83">
        <v>19.2</v>
      </c>
      <c r="EM49" s="106"/>
      <c r="EN49" s="106"/>
      <c r="EO49" s="81">
        <v>500</v>
      </c>
      <c r="EP49" s="369">
        <v>2000</v>
      </c>
      <c r="EQ49" s="83">
        <v>16</v>
      </c>
      <c r="ER49" s="106"/>
      <c r="ES49" s="106"/>
      <c r="ET49" s="81">
        <v>500</v>
      </c>
      <c r="EU49" s="369">
        <v>2000</v>
      </c>
      <c r="EV49" s="83">
        <v>16</v>
      </c>
    </row>
    <row r="50" spans="1:152" ht="21">
      <c r="A50" s="306">
        <v>6</v>
      </c>
      <c r="B50" s="227" t="s">
        <v>211</v>
      </c>
      <c r="C50" s="85" t="s">
        <v>38</v>
      </c>
      <c r="D50" s="77">
        <v>2526</v>
      </c>
      <c r="E50" s="74">
        <v>338.07</v>
      </c>
      <c r="F50" s="236">
        <v>250</v>
      </c>
      <c r="G50" s="7">
        <v>0.875</v>
      </c>
      <c r="H50" s="85" t="s">
        <v>38</v>
      </c>
      <c r="I50" s="77">
        <v>2526</v>
      </c>
      <c r="J50" s="74">
        <v>462.45</v>
      </c>
      <c r="K50" s="169">
        <v>600</v>
      </c>
      <c r="L50" s="7">
        <v>2.1</v>
      </c>
      <c r="M50" s="85" t="s">
        <v>38</v>
      </c>
      <c r="N50" s="77"/>
      <c r="O50" s="74">
        <v>0</v>
      </c>
      <c r="P50" s="236">
        <v>0</v>
      </c>
      <c r="Q50" s="7">
        <v>0</v>
      </c>
      <c r="R50" s="85" t="s">
        <v>38</v>
      </c>
      <c r="S50" s="77"/>
      <c r="T50" s="74">
        <v>0</v>
      </c>
      <c r="U50" s="236">
        <v>0</v>
      </c>
      <c r="V50" s="7">
        <v>0</v>
      </c>
      <c r="W50" s="85" t="s">
        <v>38</v>
      </c>
      <c r="X50" s="77"/>
      <c r="Y50" s="74">
        <v>0</v>
      </c>
      <c r="Z50" s="236">
        <v>0</v>
      </c>
      <c r="AA50" s="7">
        <v>0</v>
      </c>
      <c r="AB50" s="85" t="s">
        <v>38</v>
      </c>
      <c r="AC50" s="77"/>
      <c r="AD50" s="74">
        <v>0</v>
      </c>
      <c r="AE50" s="236">
        <v>0</v>
      </c>
      <c r="AF50" s="7">
        <v>0</v>
      </c>
      <c r="AG50" s="85" t="s">
        <v>38</v>
      </c>
      <c r="AH50" s="77"/>
      <c r="AI50" s="74"/>
      <c r="AJ50" s="236"/>
      <c r="AK50" s="7">
        <v>0</v>
      </c>
      <c r="AL50" s="85" t="s">
        <v>38</v>
      </c>
      <c r="AM50" s="77">
        <v>2526</v>
      </c>
      <c r="AN50" s="74">
        <v>466.35</v>
      </c>
      <c r="AO50" s="236">
        <v>400</v>
      </c>
      <c r="AP50" s="7">
        <v>1.4</v>
      </c>
      <c r="AQ50" s="85" t="s">
        <v>38</v>
      </c>
      <c r="AR50" s="74"/>
      <c r="AS50" s="74">
        <v>0</v>
      </c>
      <c r="AT50" s="236">
        <v>0</v>
      </c>
      <c r="AU50" s="7">
        <v>0</v>
      </c>
      <c r="AV50" s="85" t="s">
        <v>38</v>
      </c>
      <c r="AW50" s="77"/>
      <c r="AX50" s="74">
        <v>0</v>
      </c>
      <c r="AY50" s="236">
        <v>0</v>
      </c>
      <c r="AZ50" s="7">
        <v>0</v>
      </c>
      <c r="BA50" s="85" t="s">
        <v>38</v>
      </c>
      <c r="BB50" s="77"/>
      <c r="BC50" s="74">
        <v>0</v>
      </c>
      <c r="BD50" s="236">
        <v>0</v>
      </c>
      <c r="BE50" s="7">
        <v>0</v>
      </c>
      <c r="BF50" s="85" t="s">
        <v>38</v>
      </c>
      <c r="BG50" s="77"/>
      <c r="BH50" s="74">
        <v>0</v>
      </c>
      <c r="BI50" s="236">
        <v>0</v>
      </c>
      <c r="BJ50" s="7">
        <v>0</v>
      </c>
      <c r="BK50" s="85" t="s">
        <v>38</v>
      </c>
      <c r="BL50" s="77">
        <v>2526</v>
      </c>
      <c r="BM50" s="74">
        <v>456.91</v>
      </c>
      <c r="BN50" s="236">
        <v>500</v>
      </c>
      <c r="BO50" s="7">
        <v>1.75</v>
      </c>
      <c r="BP50" s="85" t="s">
        <v>38</v>
      </c>
      <c r="BQ50" s="77"/>
      <c r="BR50" s="74">
        <v>0</v>
      </c>
      <c r="BS50" s="169">
        <v>0</v>
      </c>
      <c r="BT50" s="7">
        <v>0</v>
      </c>
      <c r="BU50" s="85" t="s">
        <v>38</v>
      </c>
      <c r="BV50" s="77"/>
      <c r="BW50" s="74">
        <v>0</v>
      </c>
      <c r="BX50" s="236">
        <v>0</v>
      </c>
      <c r="BY50" s="7">
        <v>0</v>
      </c>
      <c r="BZ50" s="85" t="s">
        <v>38</v>
      </c>
      <c r="CA50" s="77"/>
      <c r="CB50" s="74">
        <v>0</v>
      </c>
      <c r="CC50" s="236">
        <v>0</v>
      </c>
      <c r="CD50" s="7">
        <v>0</v>
      </c>
      <c r="CE50" s="85" t="s">
        <v>38</v>
      </c>
      <c r="CF50" s="77"/>
      <c r="CG50" s="74"/>
      <c r="CH50" s="236"/>
      <c r="CI50" s="7">
        <v>0</v>
      </c>
      <c r="CJ50" s="85" t="s">
        <v>38</v>
      </c>
      <c r="CK50" s="77">
        <v>2526</v>
      </c>
      <c r="CL50" s="74">
        <v>415.01</v>
      </c>
      <c r="CM50" s="236">
        <v>500</v>
      </c>
      <c r="CN50" s="7">
        <v>1.75</v>
      </c>
      <c r="CO50" s="85" t="s">
        <v>38</v>
      </c>
      <c r="CP50" s="77"/>
      <c r="CQ50" s="74"/>
      <c r="CR50" s="236"/>
      <c r="CS50" s="7">
        <v>0</v>
      </c>
      <c r="CT50" s="85" t="s">
        <v>38</v>
      </c>
      <c r="CU50" s="77">
        <v>2526</v>
      </c>
      <c r="CV50" s="74">
        <v>219.34</v>
      </c>
      <c r="CW50" s="169">
        <v>300</v>
      </c>
      <c r="CX50" s="7">
        <v>1.05</v>
      </c>
      <c r="CY50" s="85" t="s">
        <v>38</v>
      </c>
      <c r="CZ50" s="77">
        <v>2526</v>
      </c>
      <c r="DA50" s="74">
        <v>332.89</v>
      </c>
      <c r="DB50" s="236">
        <v>400</v>
      </c>
      <c r="DC50" s="7">
        <v>1.4</v>
      </c>
      <c r="DD50" s="85" t="s">
        <v>38</v>
      </c>
      <c r="DE50" s="77"/>
      <c r="DF50" s="74"/>
      <c r="DG50" s="236"/>
      <c r="DH50" s="7">
        <v>0</v>
      </c>
      <c r="DI50" s="85" t="s">
        <v>38</v>
      </c>
      <c r="DJ50" s="77">
        <v>2526</v>
      </c>
      <c r="DK50" s="74">
        <v>629.29</v>
      </c>
      <c r="DL50" s="236">
        <v>600</v>
      </c>
      <c r="DM50" s="7">
        <v>2.1</v>
      </c>
      <c r="DN50" s="85" t="s">
        <v>38</v>
      </c>
      <c r="DO50" s="77">
        <v>2526</v>
      </c>
      <c r="DP50" s="74">
        <v>355.61</v>
      </c>
      <c r="DQ50" s="236">
        <v>400</v>
      </c>
      <c r="DR50" s="7">
        <v>1.4</v>
      </c>
      <c r="DS50" s="85" t="s">
        <v>38</v>
      </c>
      <c r="DT50" s="12"/>
      <c r="DU50" s="46">
        <v>0</v>
      </c>
      <c r="DV50" s="169">
        <v>0</v>
      </c>
      <c r="DW50" s="7">
        <v>0</v>
      </c>
      <c r="DX50" s="85" t="s">
        <v>38</v>
      </c>
      <c r="DY50" s="12"/>
      <c r="DZ50" s="46">
        <v>0</v>
      </c>
      <c r="EA50" s="169">
        <v>0</v>
      </c>
      <c r="EB50" s="7">
        <v>0</v>
      </c>
      <c r="EC50" s="85" t="s">
        <v>38</v>
      </c>
      <c r="ED50" s="77"/>
      <c r="EE50" s="74"/>
      <c r="EF50" s="236"/>
      <c r="EG50" s="7">
        <v>0</v>
      </c>
      <c r="EH50" s="85" t="s">
        <v>38</v>
      </c>
      <c r="EI50" s="77">
        <v>2526</v>
      </c>
      <c r="EJ50" s="74">
        <v>356</v>
      </c>
      <c r="EK50" s="236">
        <v>400</v>
      </c>
      <c r="EL50" s="7">
        <v>1.4</v>
      </c>
      <c r="EM50" s="85" t="s">
        <v>38</v>
      </c>
      <c r="EN50" s="77"/>
      <c r="EO50" s="74">
        <v>0</v>
      </c>
      <c r="EP50" s="236">
        <v>0</v>
      </c>
      <c r="EQ50" s="7">
        <v>0</v>
      </c>
      <c r="ER50" s="85" t="s">
        <v>38</v>
      </c>
      <c r="ES50" s="77"/>
      <c r="ET50" s="74">
        <v>0</v>
      </c>
      <c r="EU50" s="236">
        <v>0</v>
      </c>
      <c r="EV50" s="7">
        <v>0</v>
      </c>
    </row>
    <row r="51" spans="1:152" ht="21">
      <c r="A51" s="226"/>
      <c r="B51" s="226"/>
      <c r="C51" s="77" t="s">
        <v>39</v>
      </c>
      <c r="D51" s="77">
        <v>2526</v>
      </c>
      <c r="E51" s="74">
        <v>355.66</v>
      </c>
      <c r="F51" s="236">
        <v>300</v>
      </c>
      <c r="G51" s="7">
        <v>1.5</v>
      </c>
      <c r="H51" s="77" t="s">
        <v>39</v>
      </c>
      <c r="I51" s="77"/>
      <c r="J51" s="74">
        <v>0</v>
      </c>
      <c r="K51" s="169">
        <v>0</v>
      </c>
      <c r="L51" s="7">
        <v>0</v>
      </c>
      <c r="M51" s="77" t="s">
        <v>39</v>
      </c>
      <c r="N51" s="77"/>
      <c r="O51" s="74">
        <v>0</v>
      </c>
      <c r="P51" s="236">
        <v>0</v>
      </c>
      <c r="Q51" s="7">
        <v>0</v>
      </c>
      <c r="R51" s="77" t="s">
        <v>39</v>
      </c>
      <c r="S51" s="77"/>
      <c r="T51" s="74">
        <v>0</v>
      </c>
      <c r="U51" s="236">
        <v>0</v>
      </c>
      <c r="V51" s="7">
        <v>0</v>
      </c>
      <c r="W51" s="77" t="s">
        <v>39</v>
      </c>
      <c r="X51" s="77">
        <v>2526</v>
      </c>
      <c r="Y51" s="74">
        <v>238.98</v>
      </c>
      <c r="Z51" s="236">
        <v>400</v>
      </c>
      <c r="AA51" s="7">
        <v>2</v>
      </c>
      <c r="AB51" s="77" t="s">
        <v>39</v>
      </c>
      <c r="AC51" s="77">
        <v>2526</v>
      </c>
      <c r="AD51" s="74">
        <v>401.36</v>
      </c>
      <c r="AE51" s="236">
        <v>600</v>
      </c>
      <c r="AF51" s="7">
        <v>3</v>
      </c>
      <c r="AG51" s="77" t="s">
        <v>39</v>
      </c>
      <c r="AH51" s="77"/>
      <c r="AI51" s="74"/>
      <c r="AJ51" s="236"/>
      <c r="AK51" s="7">
        <v>0</v>
      </c>
      <c r="AL51" s="77" t="s">
        <v>39</v>
      </c>
      <c r="AM51" s="77">
        <v>2526</v>
      </c>
      <c r="AN51" s="74">
        <v>338.07</v>
      </c>
      <c r="AO51" s="236">
        <v>500</v>
      </c>
      <c r="AP51" s="7">
        <v>2.5</v>
      </c>
      <c r="AQ51" s="77" t="s">
        <v>39</v>
      </c>
      <c r="AR51" s="77"/>
      <c r="AS51" s="74"/>
      <c r="AT51" s="236"/>
      <c r="AU51" s="7">
        <v>0</v>
      </c>
      <c r="AV51" s="77" t="s">
        <v>39</v>
      </c>
      <c r="AW51" s="77"/>
      <c r="AX51" s="74">
        <v>0</v>
      </c>
      <c r="AY51" s="236">
        <v>0</v>
      </c>
      <c r="AZ51" s="7">
        <v>0</v>
      </c>
      <c r="BA51" s="77" t="s">
        <v>39</v>
      </c>
      <c r="BB51" s="77">
        <v>2526</v>
      </c>
      <c r="BC51" s="74">
        <v>462.45</v>
      </c>
      <c r="BD51" s="236">
        <v>700</v>
      </c>
      <c r="BE51" s="7">
        <v>3.5</v>
      </c>
      <c r="BF51" s="77" t="s">
        <v>39</v>
      </c>
      <c r="BG51" s="77"/>
      <c r="BH51" s="74">
        <v>0</v>
      </c>
      <c r="BI51" s="236">
        <v>0</v>
      </c>
      <c r="BJ51" s="7">
        <v>0</v>
      </c>
      <c r="BK51" s="77" t="s">
        <v>39</v>
      </c>
      <c r="BL51" s="77"/>
      <c r="BM51" s="74">
        <v>0</v>
      </c>
      <c r="BN51" s="236">
        <v>0</v>
      </c>
      <c r="BO51" s="7">
        <v>0</v>
      </c>
      <c r="BP51" s="77" t="s">
        <v>39</v>
      </c>
      <c r="BQ51" s="77">
        <v>2526</v>
      </c>
      <c r="BR51" s="74">
        <v>466.35</v>
      </c>
      <c r="BS51" s="169">
        <v>400</v>
      </c>
      <c r="BT51" s="7">
        <v>2</v>
      </c>
      <c r="BU51" s="77" t="s">
        <v>39</v>
      </c>
      <c r="BV51" s="77"/>
      <c r="BW51" s="74">
        <v>0</v>
      </c>
      <c r="BX51" s="236">
        <v>0</v>
      </c>
      <c r="BY51" s="7">
        <v>0</v>
      </c>
      <c r="BZ51" s="77" t="s">
        <v>39</v>
      </c>
      <c r="CA51" s="77"/>
      <c r="CB51" s="74">
        <v>0</v>
      </c>
      <c r="CC51" s="236">
        <v>0</v>
      </c>
      <c r="CD51" s="7">
        <v>0</v>
      </c>
      <c r="CE51" s="77" t="s">
        <v>39</v>
      </c>
      <c r="CF51" s="77"/>
      <c r="CG51" s="74">
        <v>0</v>
      </c>
      <c r="CH51" s="236">
        <v>0</v>
      </c>
      <c r="CI51" s="7">
        <v>0</v>
      </c>
      <c r="CJ51" s="77" t="s">
        <v>39</v>
      </c>
      <c r="CK51" s="77"/>
      <c r="CL51" s="74">
        <v>0</v>
      </c>
      <c r="CM51" s="236">
        <v>0</v>
      </c>
      <c r="CN51" s="7">
        <v>0</v>
      </c>
      <c r="CO51" s="77" t="s">
        <v>39</v>
      </c>
      <c r="CP51" s="77"/>
      <c r="CQ51" s="74">
        <v>0</v>
      </c>
      <c r="CR51" s="169">
        <v>0</v>
      </c>
      <c r="CS51" s="7">
        <v>0</v>
      </c>
      <c r="CT51" s="85" t="s">
        <v>38</v>
      </c>
      <c r="CU51" s="77">
        <v>2526</v>
      </c>
      <c r="CV51" s="74">
        <v>255.28</v>
      </c>
      <c r="CW51" s="236">
        <v>400</v>
      </c>
      <c r="CX51" s="7">
        <v>1.4</v>
      </c>
      <c r="CY51" s="77" t="s">
        <v>39</v>
      </c>
      <c r="CZ51" s="77"/>
      <c r="DA51" s="74"/>
      <c r="DB51" s="169"/>
      <c r="DC51" s="7">
        <v>0</v>
      </c>
      <c r="DD51" s="77" t="s">
        <v>39</v>
      </c>
      <c r="DE51" s="77">
        <v>2526</v>
      </c>
      <c r="DF51" s="74">
        <v>85.7</v>
      </c>
      <c r="DG51" s="169">
        <v>150</v>
      </c>
      <c r="DH51" s="7">
        <v>0.75</v>
      </c>
      <c r="DI51" s="77" t="s">
        <v>39</v>
      </c>
      <c r="DJ51" s="77"/>
      <c r="DK51" s="74">
        <v>0</v>
      </c>
      <c r="DL51" s="236">
        <v>0</v>
      </c>
      <c r="DM51" s="7">
        <v>0</v>
      </c>
      <c r="DN51" s="77" t="s">
        <v>39</v>
      </c>
      <c r="DO51" s="77"/>
      <c r="DP51" s="46"/>
      <c r="DQ51" s="169"/>
      <c r="DR51" s="7">
        <v>0</v>
      </c>
      <c r="DS51" s="77" t="s">
        <v>39</v>
      </c>
      <c r="DT51" s="77">
        <v>2526</v>
      </c>
      <c r="DU51" s="46">
        <v>356</v>
      </c>
      <c r="DV51" s="169">
        <v>600</v>
      </c>
      <c r="DW51" s="7">
        <v>3</v>
      </c>
      <c r="DX51" s="77" t="s">
        <v>39</v>
      </c>
      <c r="DY51" s="77">
        <v>2526</v>
      </c>
      <c r="DZ51" s="46">
        <v>415</v>
      </c>
      <c r="EA51" s="169">
        <v>700</v>
      </c>
      <c r="EB51" s="7">
        <v>3.5</v>
      </c>
      <c r="EC51" s="77" t="s">
        <v>39</v>
      </c>
      <c r="ED51" s="77">
        <v>2526</v>
      </c>
      <c r="EE51" s="46">
        <v>255</v>
      </c>
      <c r="EF51" s="169">
        <v>500</v>
      </c>
      <c r="EG51" s="7">
        <v>2.5</v>
      </c>
      <c r="EH51" s="77" t="s">
        <v>39</v>
      </c>
      <c r="EI51" s="77"/>
      <c r="EJ51" s="74"/>
      <c r="EK51" s="236"/>
      <c r="EL51" s="7">
        <v>0</v>
      </c>
      <c r="EM51" s="77" t="s">
        <v>39</v>
      </c>
      <c r="EN51" s="77">
        <v>2526</v>
      </c>
      <c r="EO51" s="74">
        <v>415</v>
      </c>
      <c r="EP51" s="236">
        <v>600</v>
      </c>
      <c r="EQ51" s="7">
        <v>3</v>
      </c>
      <c r="ER51" s="77" t="s">
        <v>39</v>
      </c>
      <c r="ES51" s="77" t="s">
        <v>212</v>
      </c>
      <c r="ET51" s="74">
        <v>255</v>
      </c>
      <c r="EU51" s="236">
        <v>400</v>
      </c>
      <c r="EV51" s="7">
        <v>2</v>
      </c>
    </row>
    <row r="52" spans="1:152" ht="21">
      <c r="A52" s="306"/>
      <c r="B52" s="227"/>
      <c r="C52" s="12" t="s">
        <v>96</v>
      </c>
      <c r="D52" s="12"/>
      <c r="E52" s="46">
        <v>0</v>
      </c>
      <c r="F52" s="236">
        <v>0</v>
      </c>
      <c r="G52" s="7">
        <v>0</v>
      </c>
      <c r="H52" s="12" t="s">
        <v>96</v>
      </c>
      <c r="I52" s="12"/>
      <c r="J52" s="74">
        <v>0</v>
      </c>
      <c r="K52" s="169">
        <v>0</v>
      </c>
      <c r="L52" s="7">
        <v>0</v>
      </c>
      <c r="M52" s="12" t="s">
        <v>96</v>
      </c>
      <c r="N52" s="77">
        <v>2526</v>
      </c>
      <c r="O52" s="46">
        <v>255.28</v>
      </c>
      <c r="P52" s="236">
        <v>500</v>
      </c>
      <c r="Q52" s="7">
        <v>4</v>
      </c>
      <c r="R52" s="12" t="s">
        <v>96</v>
      </c>
      <c r="S52" s="77">
        <v>2526</v>
      </c>
      <c r="T52" s="46">
        <v>219.34</v>
      </c>
      <c r="U52" s="236">
        <v>500</v>
      </c>
      <c r="V52" s="7">
        <v>4</v>
      </c>
      <c r="W52" s="12" t="s">
        <v>96</v>
      </c>
      <c r="X52" s="77"/>
      <c r="Y52" s="46"/>
      <c r="Z52" s="236"/>
      <c r="AA52" s="7">
        <v>0</v>
      </c>
      <c r="AB52" s="12" t="s">
        <v>96</v>
      </c>
      <c r="AC52" s="77"/>
      <c r="AD52" s="46"/>
      <c r="AE52" s="236"/>
      <c r="AF52" s="7">
        <v>0</v>
      </c>
      <c r="AG52" s="12" t="s">
        <v>96</v>
      </c>
      <c r="AH52" s="77">
        <v>2526</v>
      </c>
      <c r="AI52" s="46">
        <v>332.89</v>
      </c>
      <c r="AJ52" s="236">
        <v>700</v>
      </c>
      <c r="AK52" s="7">
        <v>5.6</v>
      </c>
      <c r="AL52" s="12" t="s">
        <v>96</v>
      </c>
      <c r="AM52" s="77"/>
      <c r="AN52" s="46"/>
      <c r="AO52" s="236"/>
      <c r="AP52" s="7">
        <v>0</v>
      </c>
      <c r="AQ52" s="12" t="s">
        <v>96</v>
      </c>
      <c r="AR52" s="77">
        <v>2526</v>
      </c>
      <c r="AS52" s="46">
        <v>629.29</v>
      </c>
      <c r="AT52" s="236">
        <v>1000</v>
      </c>
      <c r="AU52" s="7">
        <v>8</v>
      </c>
      <c r="AV52" s="12" t="s">
        <v>96</v>
      </c>
      <c r="AW52" s="77">
        <v>2526</v>
      </c>
      <c r="AX52" s="46">
        <v>355.66</v>
      </c>
      <c r="AY52" s="236">
        <v>800</v>
      </c>
      <c r="AZ52" s="7">
        <v>6.4</v>
      </c>
      <c r="BA52" s="12" t="s">
        <v>96</v>
      </c>
      <c r="BB52" s="12"/>
      <c r="BC52" s="46">
        <v>0</v>
      </c>
      <c r="BD52" s="236">
        <v>0</v>
      </c>
      <c r="BE52" s="7">
        <v>0</v>
      </c>
      <c r="BF52" s="12" t="s">
        <v>96</v>
      </c>
      <c r="BG52" s="77">
        <v>2526</v>
      </c>
      <c r="BH52" s="46">
        <v>238.98</v>
      </c>
      <c r="BI52" s="236">
        <v>500</v>
      </c>
      <c r="BJ52" s="7">
        <v>4</v>
      </c>
      <c r="BK52" s="12" t="s">
        <v>96</v>
      </c>
      <c r="BL52" s="77"/>
      <c r="BM52" s="46"/>
      <c r="BN52" s="236"/>
      <c r="BO52" s="7">
        <v>0</v>
      </c>
      <c r="BP52" s="12" t="s">
        <v>96</v>
      </c>
      <c r="BQ52" s="77">
        <v>2526</v>
      </c>
      <c r="BR52" s="46">
        <v>401.36</v>
      </c>
      <c r="BS52" s="236">
        <v>800</v>
      </c>
      <c r="BT52" s="7">
        <v>6.4</v>
      </c>
      <c r="BU52" s="12" t="s">
        <v>96</v>
      </c>
      <c r="BV52" s="77"/>
      <c r="BW52" s="46"/>
      <c r="BX52" s="236"/>
      <c r="BY52" s="7">
        <v>0</v>
      </c>
      <c r="BZ52" s="12" t="s">
        <v>96</v>
      </c>
      <c r="CA52" s="77">
        <v>2526</v>
      </c>
      <c r="CB52" s="46">
        <v>338.07</v>
      </c>
      <c r="CC52" s="236">
        <v>700</v>
      </c>
      <c r="CD52" s="7">
        <v>5.6</v>
      </c>
      <c r="CE52" s="12" t="s">
        <v>96</v>
      </c>
      <c r="CF52" s="77">
        <v>2526</v>
      </c>
      <c r="CG52" s="46">
        <v>462.45</v>
      </c>
      <c r="CH52" s="236">
        <v>800</v>
      </c>
      <c r="CI52" s="7">
        <v>6.4</v>
      </c>
      <c r="CJ52" s="12" t="s">
        <v>96</v>
      </c>
      <c r="CK52" s="12"/>
      <c r="CL52" s="46">
        <v>0</v>
      </c>
      <c r="CM52" s="236">
        <v>0</v>
      </c>
      <c r="CN52" s="7">
        <v>0</v>
      </c>
      <c r="CO52" s="12" t="s">
        <v>96</v>
      </c>
      <c r="CP52" s="12"/>
      <c r="CQ52" s="46">
        <v>0</v>
      </c>
      <c r="CR52" s="236">
        <v>0</v>
      </c>
      <c r="CS52" s="7">
        <v>0</v>
      </c>
      <c r="CT52" s="77" t="s">
        <v>39</v>
      </c>
      <c r="CU52" s="77"/>
      <c r="CV52" s="74"/>
      <c r="CW52" s="169"/>
      <c r="CX52" s="7">
        <v>0</v>
      </c>
      <c r="CY52" s="12" t="s">
        <v>96</v>
      </c>
      <c r="CZ52" s="77"/>
      <c r="DA52" s="46"/>
      <c r="DB52" s="236"/>
      <c r="DC52" s="7">
        <v>0</v>
      </c>
      <c r="DD52" s="12" t="s">
        <v>96</v>
      </c>
      <c r="DE52" s="77">
        <v>2526</v>
      </c>
      <c r="DF52" s="46">
        <v>466.35</v>
      </c>
      <c r="DG52" s="236">
        <v>700</v>
      </c>
      <c r="DH52" s="7">
        <v>5.6</v>
      </c>
      <c r="DI52" s="12" t="s">
        <v>96</v>
      </c>
      <c r="DJ52" s="12"/>
      <c r="DK52" s="74">
        <v>0</v>
      </c>
      <c r="DL52" s="236">
        <v>0</v>
      </c>
      <c r="DM52" s="7">
        <v>0</v>
      </c>
      <c r="DN52" s="12" t="s">
        <v>96</v>
      </c>
      <c r="DO52" s="77"/>
      <c r="DP52" s="46">
        <v>0</v>
      </c>
      <c r="DQ52" s="169">
        <v>0</v>
      </c>
      <c r="DR52" s="7">
        <v>0</v>
      </c>
      <c r="DS52" s="12" t="s">
        <v>96</v>
      </c>
      <c r="DT52" s="77"/>
      <c r="DU52" s="46">
        <v>0</v>
      </c>
      <c r="DV52" s="169">
        <v>0</v>
      </c>
      <c r="DW52" s="7">
        <v>0</v>
      </c>
      <c r="DX52" s="12" t="s">
        <v>96</v>
      </c>
      <c r="DY52" s="77"/>
      <c r="DZ52" s="46">
        <v>0</v>
      </c>
      <c r="EA52" s="169">
        <v>0</v>
      </c>
      <c r="EB52" s="7">
        <v>0</v>
      </c>
      <c r="EC52" s="12" t="s">
        <v>96</v>
      </c>
      <c r="ED52" s="12"/>
      <c r="EE52" s="46">
        <v>0</v>
      </c>
      <c r="EF52" s="236">
        <v>0</v>
      </c>
      <c r="EG52" s="7">
        <v>0</v>
      </c>
      <c r="EH52" s="12" t="s">
        <v>96</v>
      </c>
      <c r="EI52" s="12"/>
      <c r="EJ52" s="46">
        <v>0</v>
      </c>
      <c r="EK52" s="236">
        <v>0</v>
      </c>
      <c r="EL52" s="7">
        <v>0</v>
      </c>
      <c r="EM52" s="12" t="s">
        <v>96</v>
      </c>
      <c r="EN52" s="12"/>
      <c r="EO52" s="46">
        <v>0</v>
      </c>
      <c r="EP52" s="236">
        <v>0</v>
      </c>
      <c r="EQ52" s="7">
        <v>0</v>
      </c>
      <c r="ER52" s="12" t="s">
        <v>96</v>
      </c>
      <c r="ES52" s="12"/>
      <c r="ET52" s="46">
        <v>0</v>
      </c>
      <c r="EU52" s="236">
        <v>0</v>
      </c>
      <c r="EV52" s="7">
        <v>0</v>
      </c>
    </row>
    <row r="53" spans="1:152" ht="21">
      <c r="A53" s="226"/>
      <c r="B53" s="226"/>
      <c r="C53" s="85"/>
      <c r="D53" s="85"/>
      <c r="E53" s="74"/>
      <c r="F53" s="236"/>
      <c r="G53" s="7"/>
      <c r="H53" s="85"/>
      <c r="I53" s="85"/>
      <c r="J53" s="74"/>
      <c r="K53" s="169"/>
      <c r="L53" s="7"/>
      <c r="M53" s="85"/>
      <c r="N53" s="85"/>
      <c r="O53" s="74"/>
      <c r="P53" s="236"/>
      <c r="Q53" s="7"/>
      <c r="R53" s="85"/>
      <c r="S53" s="85"/>
      <c r="T53" s="74"/>
      <c r="U53" s="236"/>
      <c r="V53" s="7"/>
      <c r="W53" s="85"/>
      <c r="X53" s="85"/>
      <c r="Y53" s="74"/>
      <c r="Z53" s="236"/>
      <c r="AA53" s="7"/>
      <c r="AB53" s="85"/>
      <c r="AC53" s="85"/>
      <c r="AD53" s="74"/>
      <c r="AE53" s="236"/>
      <c r="AF53" s="7"/>
      <c r="AG53" s="85"/>
      <c r="AH53" s="85"/>
      <c r="AI53" s="74"/>
      <c r="AJ53" s="236"/>
      <c r="AK53" s="7"/>
      <c r="AL53" s="85"/>
      <c r="AM53" s="85"/>
      <c r="AN53" s="74"/>
      <c r="AO53" s="236"/>
      <c r="AP53" s="7"/>
      <c r="AQ53" s="85"/>
      <c r="AR53" s="74"/>
      <c r="AS53" s="74"/>
      <c r="AT53" s="236"/>
      <c r="AU53" s="7"/>
      <c r="AV53" s="85"/>
      <c r="AW53" s="85"/>
      <c r="AX53" s="74"/>
      <c r="AY53" s="236"/>
      <c r="AZ53" s="7"/>
      <c r="BA53" s="85"/>
      <c r="BB53" s="85"/>
      <c r="BC53" s="74"/>
      <c r="BD53" s="236"/>
      <c r="BE53" s="7"/>
      <c r="BF53" s="85"/>
      <c r="BG53" s="85"/>
      <c r="BH53" s="74"/>
      <c r="BI53" s="236"/>
      <c r="BJ53" s="7"/>
      <c r="BK53" s="85"/>
      <c r="BL53" s="85"/>
      <c r="BM53" s="74"/>
      <c r="BN53" s="236"/>
      <c r="BO53" s="7"/>
      <c r="BP53" s="85"/>
      <c r="BQ53" s="85"/>
      <c r="BR53" s="74"/>
      <c r="BS53" s="169"/>
      <c r="BT53" s="7"/>
      <c r="BU53" s="85"/>
      <c r="BV53" s="85"/>
      <c r="BW53" s="74"/>
      <c r="BX53" s="236"/>
      <c r="BY53" s="7"/>
      <c r="BZ53" s="85"/>
      <c r="CA53" s="85"/>
      <c r="CB53" s="85"/>
      <c r="CC53" s="236"/>
      <c r="CD53" s="7"/>
      <c r="CE53" s="85"/>
      <c r="CF53" s="85"/>
      <c r="CG53" s="74"/>
      <c r="CH53" s="236"/>
      <c r="CI53" s="7"/>
      <c r="CJ53" s="85"/>
      <c r="CK53" s="85"/>
      <c r="CL53" s="74"/>
      <c r="CM53" s="236"/>
      <c r="CN53" s="7"/>
      <c r="CO53" s="85"/>
      <c r="CP53" s="85"/>
      <c r="CQ53" s="74"/>
      <c r="CR53" s="169"/>
      <c r="CS53" s="7"/>
      <c r="CT53" s="12" t="s">
        <v>96</v>
      </c>
      <c r="CU53" s="12"/>
      <c r="CV53" s="46">
        <v>0</v>
      </c>
      <c r="CW53" s="236">
        <v>0</v>
      </c>
      <c r="CX53" s="7">
        <v>0</v>
      </c>
      <c r="CY53" s="85"/>
      <c r="CZ53" s="85"/>
      <c r="DA53" s="74"/>
      <c r="DB53" s="236"/>
      <c r="DC53" s="7"/>
      <c r="DD53" s="85"/>
      <c r="DE53" s="85"/>
      <c r="DF53" s="74"/>
      <c r="DG53" s="236"/>
      <c r="DH53" s="7"/>
      <c r="DI53" s="85"/>
      <c r="DJ53" s="85"/>
      <c r="DK53" s="74"/>
      <c r="DL53" s="236"/>
      <c r="DM53" s="7"/>
      <c r="DN53" s="77"/>
      <c r="DO53" s="77"/>
      <c r="DP53" s="46"/>
      <c r="DQ53" s="169"/>
      <c r="DR53" s="77"/>
      <c r="DS53" s="77"/>
      <c r="DT53" s="77"/>
      <c r="DU53" s="46"/>
      <c r="DV53" s="169"/>
      <c r="DW53" s="77"/>
      <c r="DX53" s="77"/>
      <c r="DY53" s="77"/>
      <c r="DZ53" s="46"/>
      <c r="EA53" s="169"/>
      <c r="EB53" s="77"/>
      <c r="EC53" s="77"/>
      <c r="ED53" s="77"/>
      <c r="EE53" s="74"/>
      <c r="EF53" s="236"/>
      <c r="EG53" s="7"/>
      <c r="EH53" s="85"/>
      <c r="EI53" s="85"/>
      <c r="EJ53" s="74"/>
      <c r="EK53" s="236"/>
      <c r="EL53" s="7"/>
      <c r="EM53" s="85"/>
      <c r="EN53" s="85"/>
      <c r="EO53" s="74"/>
      <c r="EP53" s="236"/>
      <c r="EQ53" s="7"/>
      <c r="ER53" s="85"/>
      <c r="ES53" s="85"/>
      <c r="ET53" s="74"/>
      <c r="EU53" s="236"/>
      <c r="EV53" s="7"/>
    </row>
    <row r="54" spans="1:152" ht="21">
      <c r="A54" s="226"/>
      <c r="B54" s="308"/>
      <c r="C54" s="85"/>
      <c r="D54" s="85"/>
      <c r="E54" s="74"/>
      <c r="F54" s="169"/>
      <c r="G54" s="7"/>
      <c r="H54" s="85"/>
      <c r="I54" s="85"/>
      <c r="J54" s="74"/>
      <c r="K54" s="169"/>
      <c r="L54" s="7"/>
      <c r="M54" s="85"/>
      <c r="N54" s="85"/>
      <c r="O54" s="74"/>
      <c r="P54" s="169"/>
      <c r="Q54" s="7"/>
      <c r="R54" s="85"/>
      <c r="S54" s="85"/>
      <c r="T54" s="74"/>
      <c r="U54" s="236"/>
      <c r="V54" s="7"/>
      <c r="W54" s="85"/>
      <c r="X54" s="85"/>
      <c r="Y54" s="74"/>
      <c r="Z54" s="169"/>
      <c r="AA54" s="7"/>
      <c r="AB54" s="85"/>
      <c r="AC54" s="85"/>
      <c r="AD54" s="74"/>
      <c r="AE54" s="169"/>
      <c r="AF54" s="7"/>
      <c r="AG54" s="85"/>
      <c r="AH54" s="85"/>
      <c r="AI54" s="74"/>
      <c r="AJ54" s="236"/>
      <c r="AK54" s="7"/>
      <c r="AL54" s="85"/>
      <c r="AM54" s="85"/>
      <c r="AN54" s="74"/>
      <c r="AO54" s="236"/>
      <c r="AP54" s="7"/>
      <c r="AQ54" s="85"/>
      <c r="AR54" s="74"/>
      <c r="AS54" s="74"/>
      <c r="AT54" s="236"/>
      <c r="AU54" s="7"/>
      <c r="AV54" s="85"/>
      <c r="AW54" s="85"/>
      <c r="AX54" s="74"/>
      <c r="AY54" s="236"/>
      <c r="AZ54" s="7"/>
      <c r="BA54" s="85"/>
      <c r="BB54" s="85"/>
      <c r="BC54" s="74"/>
      <c r="BD54" s="236"/>
      <c r="BE54" s="7"/>
      <c r="BF54" s="85"/>
      <c r="BG54" s="85"/>
      <c r="BH54" s="74"/>
      <c r="BI54" s="236"/>
      <c r="BJ54" s="7"/>
      <c r="BK54" s="85"/>
      <c r="BL54" s="85"/>
      <c r="BM54" s="74"/>
      <c r="BN54" s="236"/>
      <c r="BO54" s="7"/>
      <c r="BP54" s="85"/>
      <c r="BQ54" s="85"/>
      <c r="BR54" s="74"/>
      <c r="BS54" s="169"/>
      <c r="BT54" s="7"/>
      <c r="BU54" s="85"/>
      <c r="BV54" s="85"/>
      <c r="BW54" s="74"/>
      <c r="BX54" s="236"/>
      <c r="BY54" s="7"/>
      <c r="BZ54" s="85"/>
      <c r="CA54" s="85"/>
      <c r="CB54" s="85"/>
      <c r="CC54" s="169"/>
      <c r="CD54" s="7"/>
      <c r="CE54" s="85"/>
      <c r="CF54" s="85"/>
      <c r="CG54" s="74"/>
      <c r="CH54" s="236"/>
      <c r="CI54" s="7"/>
      <c r="CJ54" s="85"/>
      <c r="CK54" s="85"/>
      <c r="CL54" s="74"/>
      <c r="CM54" s="236"/>
      <c r="CN54" s="7"/>
      <c r="CO54" s="85"/>
      <c r="CP54" s="85"/>
      <c r="CQ54" s="74"/>
      <c r="CR54" s="169"/>
      <c r="CS54" s="7"/>
      <c r="CT54" s="85"/>
      <c r="CU54" s="85"/>
      <c r="CV54" s="74"/>
      <c r="CW54" s="169"/>
      <c r="CX54" s="7"/>
      <c r="CY54" s="85"/>
      <c r="CZ54" s="85"/>
      <c r="DA54" s="74"/>
      <c r="DB54" s="236"/>
      <c r="DC54" s="7"/>
      <c r="DD54" s="85"/>
      <c r="DE54" s="85"/>
      <c r="DF54" s="74"/>
      <c r="DG54" s="236"/>
      <c r="DH54" s="7"/>
      <c r="DI54" s="85"/>
      <c r="DJ54" s="85"/>
      <c r="DK54" s="74"/>
      <c r="DL54" s="236"/>
      <c r="DM54" s="7"/>
      <c r="DN54" s="77"/>
      <c r="DO54" s="77"/>
      <c r="DP54" s="46"/>
      <c r="DQ54" s="169"/>
      <c r="DR54" s="77"/>
      <c r="DS54" s="77"/>
      <c r="DT54" s="77"/>
      <c r="DU54" s="46"/>
      <c r="DV54" s="169"/>
      <c r="DW54" s="77"/>
      <c r="DX54" s="77"/>
      <c r="DY54" s="77"/>
      <c r="DZ54" s="46"/>
      <c r="EA54" s="169"/>
      <c r="EB54" s="77"/>
      <c r="EC54" s="77"/>
      <c r="ED54" s="77"/>
      <c r="EE54" s="74"/>
      <c r="EF54" s="236"/>
      <c r="EG54" s="7"/>
      <c r="EH54" s="85"/>
      <c r="EI54" s="85"/>
      <c r="EJ54" s="74"/>
      <c r="EK54" s="236"/>
      <c r="EL54" s="7"/>
      <c r="EM54" s="85"/>
      <c r="EN54" s="85"/>
      <c r="EO54" s="74"/>
      <c r="EP54" s="236"/>
      <c r="EQ54" s="7"/>
      <c r="ER54" s="85"/>
      <c r="ES54" s="85"/>
      <c r="ET54" s="74"/>
      <c r="EU54" s="236"/>
      <c r="EV54" s="7"/>
    </row>
    <row r="55" spans="1:152" ht="21.75" thickBot="1">
      <c r="A55" s="261"/>
      <c r="B55" s="262" t="s">
        <v>43</v>
      </c>
      <c r="C55" s="106"/>
      <c r="D55" s="106"/>
      <c r="E55" s="81">
        <v>693.73</v>
      </c>
      <c r="F55" s="369">
        <v>550</v>
      </c>
      <c r="G55" s="83">
        <v>2.375</v>
      </c>
      <c r="H55" s="106"/>
      <c r="I55" s="106"/>
      <c r="J55" s="81">
        <v>462.45</v>
      </c>
      <c r="K55" s="369">
        <v>600</v>
      </c>
      <c r="L55" s="83">
        <v>2.1</v>
      </c>
      <c r="M55" s="106"/>
      <c r="N55" s="106"/>
      <c r="O55" s="81">
        <v>255.28</v>
      </c>
      <c r="P55" s="369">
        <v>500</v>
      </c>
      <c r="Q55" s="83">
        <v>4</v>
      </c>
      <c r="R55" s="106"/>
      <c r="S55" s="106"/>
      <c r="T55" s="81">
        <v>219.34</v>
      </c>
      <c r="U55" s="369">
        <v>500</v>
      </c>
      <c r="V55" s="83">
        <v>4</v>
      </c>
      <c r="W55" s="106"/>
      <c r="X55" s="106"/>
      <c r="Y55" s="81">
        <v>238.98</v>
      </c>
      <c r="Z55" s="369">
        <v>400</v>
      </c>
      <c r="AA55" s="83">
        <v>2</v>
      </c>
      <c r="AB55" s="106"/>
      <c r="AC55" s="106"/>
      <c r="AD55" s="81">
        <v>401.36</v>
      </c>
      <c r="AE55" s="369">
        <v>600</v>
      </c>
      <c r="AF55" s="83">
        <v>3</v>
      </c>
      <c r="AG55" s="106"/>
      <c r="AH55" s="106"/>
      <c r="AI55" s="81">
        <v>332.89</v>
      </c>
      <c r="AJ55" s="369">
        <v>700</v>
      </c>
      <c r="AK55" s="83">
        <v>5.6</v>
      </c>
      <c r="AL55" s="106"/>
      <c r="AM55" s="106"/>
      <c r="AN55" s="81">
        <v>804.42000000000007</v>
      </c>
      <c r="AO55" s="369">
        <v>900</v>
      </c>
      <c r="AP55" s="83">
        <v>3.9</v>
      </c>
      <c r="AQ55" s="106"/>
      <c r="AR55" s="81"/>
      <c r="AS55" s="81">
        <v>629.29</v>
      </c>
      <c r="AT55" s="369">
        <v>1000</v>
      </c>
      <c r="AU55" s="83">
        <v>8</v>
      </c>
      <c r="AV55" s="106"/>
      <c r="AW55" s="106"/>
      <c r="AX55" s="81">
        <v>355.66</v>
      </c>
      <c r="AY55" s="369">
        <v>800</v>
      </c>
      <c r="AZ55" s="83">
        <v>6.4</v>
      </c>
      <c r="BA55" s="106"/>
      <c r="BB55" s="106"/>
      <c r="BC55" s="81">
        <v>462.45</v>
      </c>
      <c r="BD55" s="369">
        <v>700</v>
      </c>
      <c r="BE55" s="83">
        <v>3.5</v>
      </c>
      <c r="BF55" s="106"/>
      <c r="BG55" s="106"/>
      <c r="BH55" s="81">
        <v>238.98</v>
      </c>
      <c r="BI55" s="369">
        <v>500</v>
      </c>
      <c r="BJ55" s="83">
        <v>4</v>
      </c>
      <c r="BK55" s="106"/>
      <c r="BL55" s="106"/>
      <c r="BM55" s="81">
        <v>456.91</v>
      </c>
      <c r="BN55" s="369">
        <v>500</v>
      </c>
      <c r="BO55" s="83">
        <v>1.75</v>
      </c>
      <c r="BP55" s="106"/>
      <c r="BQ55" s="106"/>
      <c r="BR55" s="81">
        <v>867.71</v>
      </c>
      <c r="BS55" s="369">
        <v>1200</v>
      </c>
      <c r="BT55" s="83">
        <v>8.4</v>
      </c>
      <c r="BU55" s="106"/>
      <c r="BV55" s="106"/>
      <c r="BW55" s="81">
        <v>0</v>
      </c>
      <c r="BX55" s="369">
        <v>0</v>
      </c>
      <c r="BY55" s="83">
        <v>0</v>
      </c>
      <c r="BZ55" s="106"/>
      <c r="CA55" s="106"/>
      <c r="CB55" s="81">
        <v>338.07</v>
      </c>
      <c r="CC55" s="369">
        <v>700</v>
      </c>
      <c r="CD55" s="83">
        <v>5.6</v>
      </c>
      <c r="CE55" s="106"/>
      <c r="CF55" s="106"/>
      <c r="CG55" s="81">
        <v>462.45</v>
      </c>
      <c r="CH55" s="369">
        <v>800</v>
      </c>
      <c r="CI55" s="83">
        <v>6.4</v>
      </c>
      <c r="CJ55" s="106"/>
      <c r="CK55" s="106"/>
      <c r="CL55" s="81">
        <v>415.01</v>
      </c>
      <c r="CM55" s="369">
        <v>500</v>
      </c>
      <c r="CN55" s="83">
        <v>1.75</v>
      </c>
      <c r="CO55" s="106"/>
      <c r="CP55" s="106"/>
      <c r="CQ55" s="81">
        <v>0</v>
      </c>
      <c r="CR55" s="369">
        <v>0</v>
      </c>
      <c r="CS55" s="83">
        <v>0</v>
      </c>
      <c r="CT55" s="106"/>
      <c r="CU55" s="106"/>
      <c r="CV55" s="81">
        <v>474.62</v>
      </c>
      <c r="CW55" s="369">
        <v>700</v>
      </c>
      <c r="CX55" s="83">
        <v>2.4500000000000002</v>
      </c>
      <c r="CY55" s="106"/>
      <c r="CZ55" s="106"/>
      <c r="DA55" s="81">
        <v>332.89</v>
      </c>
      <c r="DB55" s="369">
        <v>400</v>
      </c>
      <c r="DC55" s="83">
        <v>1.4</v>
      </c>
      <c r="DD55" s="106"/>
      <c r="DE55" s="106"/>
      <c r="DF55" s="81">
        <v>552.05000000000007</v>
      </c>
      <c r="DG55" s="369">
        <v>850</v>
      </c>
      <c r="DH55" s="83">
        <v>6.35</v>
      </c>
      <c r="DI55" s="106"/>
      <c r="DJ55" s="106"/>
      <c r="DK55" s="81">
        <v>629.29</v>
      </c>
      <c r="DL55" s="369">
        <v>600</v>
      </c>
      <c r="DM55" s="83">
        <v>2.1</v>
      </c>
      <c r="DN55" s="392"/>
      <c r="DO55" s="392"/>
      <c r="DP55" s="81">
        <v>355.61</v>
      </c>
      <c r="DQ55" s="369">
        <v>400</v>
      </c>
      <c r="DR55" s="83">
        <v>1.4</v>
      </c>
      <c r="DS55" s="392"/>
      <c r="DT55" s="392"/>
      <c r="DU55" s="81">
        <v>356</v>
      </c>
      <c r="DV55" s="369">
        <v>600</v>
      </c>
      <c r="DW55" s="83">
        <v>3</v>
      </c>
      <c r="DX55" s="392"/>
      <c r="DY55" s="392"/>
      <c r="DZ55" s="81">
        <v>415</v>
      </c>
      <c r="EA55" s="369">
        <v>700</v>
      </c>
      <c r="EB55" s="83">
        <v>3.5</v>
      </c>
      <c r="EC55" s="11"/>
      <c r="ED55" s="11"/>
      <c r="EE55" s="81">
        <v>255</v>
      </c>
      <c r="EF55" s="369">
        <v>500</v>
      </c>
      <c r="EG55" s="83">
        <v>2.5</v>
      </c>
      <c r="EH55" s="106"/>
      <c r="EI55" s="106"/>
      <c r="EJ55" s="81">
        <v>356</v>
      </c>
      <c r="EK55" s="369">
        <v>400</v>
      </c>
      <c r="EL55" s="83">
        <v>1.4</v>
      </c>
      <c r="EM55" s="106"/>
      <c r="EN55" s="106"/>
      <c r="EO55" s="81">
        <v>415</v>
      </c>
      <c r="EP55" s="369">
        <v>600</v>
      </c>
      <c r="EQ55" s="83">
        <v>3</v>
      </c>
      <c r="ER55" s="106"/>
      <c r="ES55" s="106"/>
      <c r="ET55" s="81">
        <v>255</v>
      </c>
      <c r="EU55" s="369">
        <v>400</v>
      </c>
      <c r="EV55" s="83">
        <v>2</v>
      </c>
    </row>
    <row r="56" spans="1:152" ht="21">
      <c r="A56" s="306">
        <v>7</v>
      </c>
      <c r="B56" s="227" t="s">
        <v>213</v>
      </c>
      <c r="C56" s="85" t="s">
        <v>38</v>
      </c>
      <c r="D56" s="12"/>
      <c r="E56" s="46">
        <v>0</v>
      </c>
      <c r="F56" s="236">
        <v>0</v>
      </c>
      <c r="G56" s="7">
        <v>0</v>
      </c>
      <c r="H56" s="85" t="s">
        <v>38</v>
      </c>
      <c r="I56" s="12"/>
      <c r="J56" s="46">
        <v>0</v>
      </c>
      <c r="K56" s="236">
        <v>0</v>
      </c>
      <c r="L56" s="7">
        <v>0</v>
      </c>
      <c r="M56" s="85" t="s">
        <v>38</v>
      </c>
      <c r="N56" s="77"/>
      <c r="O56" s="46"/>
      <c r="P56" s="236"/>
      <c r="Q56" s="7">
        <v>0</v>
      </c>
      <c r="R56" s="85" t="s">
        <v>38</v>
      </c>
      <c r="S56" s="77"/>
      <c r="T56" s="46"/>
      <c r="U56" s="236"/>
      <c r="V56" s="7">
        <v>0</v>
      </c>
      <c r="W56" s="85" t="s">
        <v>38</v>
      </c>
      <c r="X56" s="77">
        <v>2526</v>
      </c>
      <c r="Y56" s="46">
        <v>203.23</v>
      </c>
      <c r="Z56" s="236">
        <v>200</v>
      </c>
      <c r="AA56" s="7">
        <v>0.7</v>
      </c>
      <c r="AB56" s="85" t="s">
        <v>38</v>
      </c>
      <c r="AC56" s="77">
        <v>2526</v>
      </c>
      <c r="AD56" s="46">
        <v>439.95</v>
      </c>
      <c r="AE56" s="236">
        <v>500</v>
      </c>
      <c r="AF56" s="7">
        <v>1.75</v>
      </c>
      <c r="AG56" s="85" t="s">
        <v>38</v>
      </c>
      <c r="AH56" s="77">
        <v>2526</v>
      </c>
      <c r="AI56" s="46">
        <v>324.08999999999997</v>
      </c>
      <c r="AJ56" s="236">
        <v>300</v>
      </c>
      <c r="AK56" s="7">
        <v>1.05</v>
      </c>
      <c r="AL56" s="85" t="s">
        <v>38</v>
      </c>
      <c r="AM56" s="77"/>
      <c r="AN56" s="46"/>
      <c r="AO56" s="236"/>
      <c r="AP56" s="7">
        <v>0</v>
      </c>
      <c r="AQ56" s="85" t="s">
        <v>38</v>
      </c>
      <c r="AR56" s="12"/>
      <c r="AS56" s="46">
        <v>0</v>
      </c>
      <c r="AT56" s="236">
        <v>0</v>
      </c>
      <c r="AU56" s="7">
        <v>0</v>
      </c>
      <c r="AV56" s="85" t="s">
        <v>38</v>
      </c>
      <c r="AW56" s="77">
        <v>2526</v>
      </c>
      <c r="AX56" s="46">
        <v>290.14999999999998</v>
      </c>
      <c r="AY56" s="236">
        <v>300</v>
      </c>
      <c r="AZ56" s="7">
        <v>1.05</v>
      </c>
      <c r="BA56" s="85" t="s">
        <v>38</v>
      </c>
      <c r="BB56" s="77">
        <v>2526</v>
      </c>
      <c r="BC56" s="46">
        <v>1418.92</v>
      </c>
      <c r="BD56" s="236">
        <v>1000</v>
      </c>
      <c r="BE56" s="7">
        <v>3.5</v>
      </c>
      <c r="BF56" s="85" t="s">
        <v>38</v>
      </c>
      <c r="BG56" s="77">
        <v>2526</v>
      </c>
      <c r="BH56" s="46">
        <v>525.25400000000002</v>
      </c>
      <c r="BI56" s="236">
        <v>400</v>
      </c>
      <c r="BJ56" s="7">
        <v>1.4</v>
      </c>
      <c r="BK56" s="85" t="s">
        <v>38</v>
      </c>
      <c r="BL56" s="12"/>
      <c r="BM56" s="46">
        <v>0</v>
      </c>
      <c r="BN56" s="236">
        <v>0</v>
      </c>
      <c r="BO56" s="7">
        <v>0</v>
      </c>
      <c r="BP56" s="85" t="s">
        <v>38</v>
      </c>
      <c r="BQ56" s="77">
        <v>2526</v>
      </c>
      <c r="BR56" s="46">
        <v>634.57000000000005</v>
      </c>
      <c r="BS56" s="236">
        <v>600</v>
      </c>
      <c r="BT56" s="7">
        <v>2.1</v>
      </c>
      <c r="BU56" s="85" t="s">
        <v>38</v>
      </c>
      <c r="BV56" s="77">
        <v>2526</v>
      </c>
      <c r="BW56" s="46">
        <v>470.33</v>
      </c>
      <c r="BX56" s="236">
        <v>400</v>
      </c>
      <c r="BY56" s="7">
        <v>1.4</v>
      </c>
      <c r="BZ56" s="85" t="s">
        <v>38</v>
      </c>
      <c r="CA56" s="77"/>
      <c r="CB56" s="46"/>
      <c r="CC56" s="236"/>
      <c r="CD56" s="7">
        <v>0</v>
      </c>
      <c r="CE56" s="85" t="s">
        <v>38</v>
      </c>
      <c r="CF56" s="77">
        <v>2526</v>
      </c>
      <c r="CG56" s="46">
        <v>266.39</v>
      </c>
      <c r="CH56" s="236">
        <v>200</v>
      </c>
      <c r="CI56" s="7">
        <v>0.7</v>
      </c>
      <c r="CJ56" s="85" t="s">
        <v>38</v>
      </c>
      <c r="CK56" s="12"/>
      <c r="CL56" s="46">
        <v>0</v>
      </c>
      <c r="CM56" s="236">
        <v>0</v>
      </c>
      <c r="CN56" s="7">
        <v>0</v>
      </c>
      <c r="CO56" s="85" t="s">
        <v>38</v>
      </c>
      <c r="CP56" s="77"/>
      <c r="CQ56" s="46"/>
      <c r="CR56" s="236"/>
      <c r="CS56" s="7">
        <v>0</v>
      </c>
      <c r="CT56" s="85" t="s">
        <v>38</v>
      </c>
      <c r="CU56" s="77">
        <v>2526</v>
      </c>
      <c r="CV56" s="46">
        <v>408.56</v>
      </c>
      <c r="CW56" s="236">
        <v>300</v>
      </c>
      <c r="CX56" s="7">
        <v>1.05</v>
      </c>
      <c r="CY56" s="85" t="s">
        <v>38</v>
      </c>
      <c r="CZ56" s="12"/>
      <c r="DA56" s="46">
        <v>0</v>
      </c>
      <c r="DB56" s="236">
        <v>0</v>
      </c>
      <c r="DC56" s="7">
        <v>0</v>
      </c>
      <c r="DD56" s="85" t="s">
        <v>38</v>
      </c>
      <c r="DE56" s="12"/>
      <c r="DF56" s="46">
        <v>0</v>
      </c>
      <c r="DG56" s="236">
        <v>0</v>
      </c>
      <c r="DH56" s="7">
        <v>0</v>
      </c>
      <c r="DI56" s="85" t="s">
        <v>38</v>
      </c>
      <c r="DJ56" s="12"/>
      <c r="DK56" s="46">
        <v>0</v>
      </c>
      <c r="DL56" s="236">
        <v>0</v>
      </c>
      <c r="DM56" s="7">
        <v>0</v>
      </c>
      <c r="DN56" s="85" t="s">
        <v>38</v>
      </c>
      <c r="DO56" s="12"/>
      <c r="DP56" s="46">
        <v>0</v>
      </c>
      <c r="DQ56" s="169">
        <v>0</v>
      </c>
      <c r="DR56" s="7">
        <v>0</v>
      </c>
      <c r="DS56" s="85" t="s">
        <v>38</v>
      </c>
      <c r="DT56" s="12"/>
      <c r="DU56" s="46">
        <v>0</v>
      </c>
      <c r="DV56" s="169">
        <v>0</v>
      </c>
      <c r="DW56" s="7">
        <v>0</v>
      </c>
      <c r="DX56" s="85" t="s">
        <v>38</v>
      </c>
      <c r="DY56" s="12"/>
      <c r="DZ56" s="46">
        <v>0</v>
      </c>
      <c r="EA56" s="169">
        <v>0</v>
      </c>
      <c r="EB56" s="7">
        <v>0</v>
      </c>
      <c r="EC56" s="85" t="s">
        <v>38</v>
      </c>
      <c r="ED56" s="77">
        <v>2526</v>
      </c>
      <c r="EE56" s="46">
        <v>266.39</v>
      </c>
      <c r="EF56" s="236">
        <v>300</v>
      </c>
      <c r="EG56" s="7">
        <v>1.05</v>
      </c>
      <c r="EH56" s="85" t="s">
        <v>38</v>
      </c>
      <c r="EI56" s="77">
        <v>2526</v>
      </c>
      <c r="EJ56" s="46">
        <v>511.51</v>
      </c>
      <c r="EK56" s="236">
        <v>600</v>
      </c>
      <c r="EL56" s="7">
        <v>2.1</v>
      </c>
      <c r="EM56" s="85" t="s">
        <v>38</v>
      </c>
      <c r="EN56" s="12" t="s">
        <v>214</v>
      </c>
      <c r="EO56" s="46">
        <v>479</v>
      </c>
      <c r="EP56" s="236">
        <v>600</v>
      </c>
      <c r="EQ56" s="7">
        <v>2.1</v>
      </c>
      <c r="ER56" s="85" t="s">
        <v>38</v>
      </c>
      <c r="ES56" s="77">
        <v>2526</v>
      </c>
      <c r="ET56" s="46">
        <v>817.36199999999997</v>
      </c>
      <c r="EU56" s="236">
        <v>800</v>
      </c>
      <c r="EV56" s="7">
        <v>2.8</v>
      </c>
    </row>
    <row r="57" spans="1:152" ht="21">
      <c r="A57" s="226"/>
      <c r="B57" s="226"/>
      <c r="C57" s="77" t="s">
        <v>39</v>
      </c>
      <c r="D57" s="77"/>
      <c r="E57" s="74">
        <v>0</v>
      </c>
      <c r="F57" s="169">
        <v>0</v>
      </c>
      <c r="G57" s="7">
        <v>0</v>
      </c>
      <c r="H57" s="77" t="s">
        <v>39</v>
      </c>
      <c r="I57" s="77">
        <v>2526</v>
      </c>
      <c r="J57" s="74">
        <v>511.51</v>
      </c>
      <c r="K57" s="169">
        <v>700</v>
      </c>
      <c r="L57" s="7">
        <v>3.5</v>
      </c>
      <c r="M57" s="77" t="s">
        <v>39</v>
      </c>
      <c r="N57" s="77">
        <v>2526</v>
      </c>
      <c r="O57" s="74">
        <v>817.36</v>
      </c>
      <c r="P57" s="169">
        <v>900</v>
      </c>
      <c r="Q57" s="7">
        <v>4.5</v>
      </c>
      <c r="R57" s="77" t="s">
        <v>39</v>
      </c>
      <c r="S57" s="77">
        <v>2526</v>
      </c>
      <c r="T57" s="74">
        <v>634.57000000000005</v>
      </c>
      <c r="U57" s="169">
        <v>600</v>
      </c>
      <c r="V57" s="7">
        <v>3</v>
      </c>
      <c r="W57" s="77" t="s">
        <v>39</v>
      </c>
      <c r="X57" s="77">
        <v>2526</v>
      </c>
      <c r="Y57" s="74">
        <v>338.28</v>
      </c>
      <c r="Z57" s="169">
        <v>600</v>
      </c>
      <c r="AA57" s="7">
        <v>3</v>
      </c>
      <c r="AB57" s="85" t="s">
        <v>38</v>
      </c>
      <c r="AC57" s="77">
        <v>2526</v>
      </c>
      <c r="AD57" s="46">
        <v>129.53</v>
      </c>
      <c r="AE57" s="236">
        <v>200</v>
      </c>
      <c r="AF57" s="7">
        <v>0.7</v>
      </c>
      <c r="AG57" s="85" t="s">
        <v>38</v>
      </c>
      <c r="AH57" s="77">
        <v>2526</v>
      </c>
      <c r="AI57" s="46">
        <v>315.58999999999997</v>
      </c>
      <c r="AJ57" s="236">
        <v>300</v>
      </c>
      <c r="AK57" s="7">
        <v>1.05</v>
      </c>
      <c r="AL57" s="77" t="s">
        <v>39</v>
      </c>
      <c r="AM57" s="77"/>
      <c r="AN57" s="74">
        <v>0</v>
      </c>
      <c r="AO57" s="236">
        <v>0</v>
      </c>
      <c r="AP57" s="7">
        <v>0</v>
      </c>
      <c r="AQ57" s="77" t="s">
        <v>39</v>
      </c>
      <c r="AR57" s="77"/>
      <c r="AS57" s="74">
        <v>0</v>
      </c>
      <c r="AT57" s="169">
        <v>0</v>
      </c>
      <c r="AU57" s="7">
        <v>0</v>
      </c>
      <c r="AV57" s="77" t="s">
        <v>39</v>
      </c>
      <c r="AW57" s="77">
        <v>2526</v>
      </c>
      <c r="AX57" s="74">
        <v>203.23</v>
      </c>
      <c r="AY57" s="236">
        <v>300</v>
      </c>
      <c r="AZ57" s="7">
        <v>1.5</v>
      </c>
      <c r="BA57" s="77" t="s">
        <v>39</v>
      </c>
      <c r="BB57" s="77"/>
      <c r="BC57" s="74"/>
      <c r="BD57" s="169"/>
      <c r="BE57" s="7">
        <v>0</v>
      </c>
      <c r="BF57" s="77" t="s">
        <v>39</v>
      </c>
      <c r="BG57" s="77">
        <v>2526</v>
      </c>
      <c r="BH57" s="74">
        <v>439.95</v>
      </c>
      <c r="BI57" s="169">
        <v>600</v>
      </c>
      <c r="BJ57" s="7">
        <v>3</v>
      </c>
      <c r="BK57" s="77" t="s">
        <v>39</v>
      </c>
      <c r="BL57" s="77"/>
      <c r="BM57" s="74"/>
      <c r="BN57" s="169"/>
      <c r="BO57" s="7">
        <v>0</v>
      </c>
      <c r="BP57" s="77" t="s">
        <v>39</v>
      </c>
      <c r="BQ57" s="77"/>
      <c r="BR57" s="74"/>
      <c r="BS57" s="169"/>
      <c r="BT57" s="7">
        <v>0</v>
      </c>
      <c r="BU57" s="77" t="s">
        <v>39</v>
      </c>
      <c r="BV57" s="77">
        <v>2526</v>
      </c>
      <c r="BW57" s="74">
        <v>324.08999999999997</v>
      </c>
      <c r="BX57" s="169">
        <v>350</v>
      </c>
      <c r="BY57" s="7">
        <v>1.75</v>
      </c>
      <c r="BZ57" s="77" t="s">
        <v>39</v>
      </c>
      <c r="CA57" s="77">
        <v>2526</v>
      </c>
      <c r="CB57" s="74">
        <v>613.30999999999995</v>
      </c>
      <c r="CC57" s="169">
        <v>600</v>
      </c>
      <c r="CD57" s="7">
        <v>3</v>
      </c>
      <c r="CE57" s="77" t="s">
        <v>39</v>
      </c>
      <c r="CF57" s="77">
        <v>2526</v>
      </c>
      <c r="CG57" s="74">
        <v>290.14999999999998</v>
      </c>
      <c r="CH57" s="169">
        <v>300</v>
      </c>
      <c r="CI57" s="7">
        <v>1.5</v>
      </c>
      <c r="CJ57" s="77" t="s">
        <v>39</v>
      </c>
      <c r="CK57" s="77">
        <v>2526</v>
      </c>
      <c r="CL57" s="74">
        <v>1418.92</v>
      </c>
      <c r="CM57" s="169">
        <v>1000</v>
      </c>
      <c r="CN57" s="7">
        <v>5</v>
      </c>
      <c r="CO57" s="77" t="s">
        <v>39</v>
      </c>
      <c r="CP57" s="77">
        <v>2526</v>
      </c>
      <c r="CQ57" s="74">
        <v>525.25400000000002</v>
      </c>
      <c r="CR57" s="169">
        <v>600</v>
      </c>
      <c r="CS57" s="7">
        <v>3</v>
      </c>
      <c r="CT57" s="77" t="s">
        <v>39</v>
      </c>
      <c r="CU57" s="77"/>
      <c r="CV57" s="74">
        <v>0</v>
      </c>
      <c r="CW57" s="169">
        <v>0</v>
      </c>
      <c r="CX57" s="7">
        <v>0</v>
      </c>
      <c r="CY57" s="77" t="s">
        <v>39</v>
      </c>
      <c r="CZ57" s="77"/>
      <c r="DA57" s="74">
        <v>0</v>
      </c>
      <c r="DB57" s="236">
        <v>0</v>
      </c>
      <c r="DC57" s="7">
        <v>0</v>
      </c>
      <c r="DD57" s="77" t="s">
        <v>39</v>
      </c>
      <c r="DE57" s="77"/>
      <c r="DF57" s="74">
        <v>0</v>
      </c>
      <c r="DG57" s="236">
        <v>0</v>
      </c>
      <c r="DH57" s="7">
        <v>0</v>
      </c>
      <c r="DI57" s="77" t="s">
        <v>39</v>
      </c>
      <c r="DJ57" s="77">
        <v>2526</v>
      </c>
      <c r="DK57" s="46">
        <v>226</v>
      </c>
      <c r="DL57" s="169">
        <v>400</v>
      </c>
      <c r="DM57" s="7">
        <v>2</v>
      </c>
      <c r="DN57" s="77" t="s">
        <v>39</v>
      </c>
      <c r="DO57" s="77"/>
      <c r="DP57" s="46"/>
      <c r="DQ57" s="169"/>
      <c r="DR57" s="7">
        <v>0</v>
      </c>
      <c r="DS57" s="77" t="s">
        <v>39</v>
      </c>
      <c r="DT57" s="77">
        <v>2526</v>
      </c>
      <c r="DU57" s="46">
        <v>512</v>
      </c>
      <c r="DV57" s="169">
        <v>750</v>
      </c>
      <c r="DW57" s="7">
        <v>3.75</v>
      </c>
      <c r="DX57" s="77" t="s">
        <v>39</v>
      </c>
      <c r="DY57" s="77">
        <v>2526</v>
      </c>
      <c r="DZ57" s="46">
        <v>479</v>
      </c>
      <c r="EA57" s="169">
        <v>700</v>
      </c>
      <c r="EB57" s="7">
        <v>3.5</v>
      </c>
      <c r="EC57" s="77" t="s">
        <v>39</v>
      </c>
      <c r="ED57" s="77"/>
      <c r="EE57" s="74">
        <v>0</v>
      </c>
      <c r="EF57" s="236">
        <v>0</v>
      </c>
      <c r="EG57" s="7">
        <v>0</v>
      </c>
      <c r="EH57" s="77" t="s">
        <v>39</v>
      </c>
      <c r="EI57" s="77"/>
      <c r="EJ57" s="74">
        <v>0</v>
      </c>
      <c r="EK57" s="169">
        <v>0</v>
      </c>
      <c r="EL57" s="7">
        <v>0</v>
      </c>
      <c r="EM57" s="77" t="s">
        <v>39</v>
      </c>
      <c r="EN57" s="77"/>
      <c r="EO57" s="74">
        <v>0</v>
      </c>
      <c r="EP57" s="169">
        <v>0</v>
      </c>
      <c r="EQ57" s="7">
        <v>0</v>
      </c>
      <c r="ER57" s="77" t="s">
        <v>39</v>
      </c>
      <c r="ES57" s="77">
        <v>2526</v>
      </c>
      <c r="ET57" s="74">
        <v>408.56</v>
      </c>
      <c r="EU57" s="169">
        <v>600</v>
      </c>
      <c r="EV57" s="7">
        <v>3</v>
      </c>
    </row>
    <row r="58" spans="1:152" ht="21">
      <c r="A58" s="226"/>
      <c r="B58" s="226"/>
      <c r="C58" s="12" t="s">
        <v>96</v>
      </c>
      <c r="D58" s="77">
        <v>2526</v>
      </c>
      <c r="E58" s="74">
        <v>266.39</v>
      </c>
      <c r="F58" s="169">
        <v>200</v>
      </c>
      <c r="G58" s="7">
        <v>1.6</v>
      </c>
      <c r="H58" s="12" t="s">
        <v>96</v>
      </c>
      <c r="I58" s="77"/>
      <c r="J58" s="74">
        <v>0</v>
      </c>
      <c r="K58" s="169">
        <v>0</v>
      </c>
      <c r="L58" s="7">
        <v>0</v>
      </c>
      <c r="M58" s="12" t="s">
        <v>96</v>
      </c>
      <c r="N58" s="77"/>
      <c r="O58" s="74">
        <v>0</v>
      </c>
      <c r="P58" s="169">
        <v>0</v>
      </c>
      <c r="Q58" s="7">
        <v>0</v>
      </c>
      <c r="R58" s="12" t="s">
        <v>96</v>
      </c>
      <c r="S58" s="77">
        <v>2526</v>
      </c>
      <c r="T58" s="74">
        <v>408.56</v>
      </c>
      <c r="U58" s="169">
        <v>600</v>
      </c>
      <c r="V58" s="7">
        <v>4.8</v>
      </c>
      <c r="W58" s="12" t="s">
        <v>96</v>
      </c>
      <c r="X58" s="77"/>
      <c r="Y58" s="74">
        <v>0</v>
      </c>
      <c r="Z58" s="169">
        <v>0</v>
      </c>
      <c r="AA58" s="7">
        <v>0</v>
      </c>
      <c r="AB58" s="77" t="s">
        <v>39</v>
      </c>
      <c r="AC58" s="77"/>
      <c r="AD58" s="74">
        <v>0</v>
      </c>
      <c r="AE58" s="169">
        <v>0</v>
      </c>
      <c r="AF58" s="7">
        <v>0</v>
      </c>
      <c r="AG58" s="77" t="s">
        <v>39</v>
      </c>
      <c r="AH58" s="77"/>
      <c r="AI58" s="74">
        <v>0</v>
      </c>
      <c r="AJ58" s="169">
        <v>0</v>
      </c>
      <c r="AK58" s="7">
        <v>0</v>
      </c>
      <c r="AL58" s="12" t="s">
        <v>96</v>
      </c>
      <c r="AM58" s="77">
        <v>2526</v>
      </c>
      <c r="AN58" s="74">
        <v>511.51</v>
      </c>
      <c r="AO58" s="169">
        <v>1000</v>
      </c>
      <c r="AP58" s="7">
        <v>8</v>
      </c>
      <c r="AQ58" s="12" t="s">
        <v>96</v>
      </c>
      <c r="AR58" s="77">
        <v>2526</v>
      </c>
      <c r="AS58" s="74">
        <v>478.59</v>
      </c>
      <c r="AT58" s="236">
        <v>800</v>
      </c>
      <c r="AU58" s="7">
        <v>6.4</v>
      </c>
      <c r="AV58" s="77" t="s">
        <v>39</v>
      </c>
      <c r="AW58" s="77">
        <v>2526</v>
      </c>
      <c r="AX58" s="74">
        <v>201.38</v>
      </c>
      <c r="AY58" s="169">
        <v>300</v>
      </c>
      <c r="AZ58" s="7">
        <v>1.5</v>
      </c>
      <c r="BA58" s="12" t="s">
        <v>96</v>
      </c>
      <c r="BB58" s="77"/>
      <c r="BC58" s="74"/>
      <c r="BD58" s="169"/>
      <c r="BE58" s="7">
        <v>0</v>
      </c>
      <c r="BF58" s="12" t="s">
        <v>96</v>
      </c>
      <c r="BG58" s="77"/>
      <c r="BH58" s="74"/>
      <c r="BI58" s="169"/>
      <c r="BJ58" s="7">
        <v>0</v>
      </c>
      <c r="BK58" s="12" t="s">
        <v>96</v>
      </c>
      <c r="BL58" s="77">
        <v>2526</v>
      </c>
      <c r="BM58" s="74">
        <v>817.36199999999997</v>
      </c>
      <c r="BN58" s="169">
        <v>1200</v>
      </c>
      <c r="BO58" s="7">
        <v>9.6</v>
      </c>
      <c r="BP58" s="12" t="s">
        <v>96</v>
      </c>
      <c r="BQ58" s="77"/>
      <c r="BR58" s="74"/>
      <c r="BS58" s="169"/>
      <c r="BT58" s="7">
        <v>0</v>
      </c>
      <c r="BU58" s="12" t="s">
        <v>96</v>
      </c>
      <c r="BV58" s="77">
        <v>2526</v>
      </c>
      <c r="BW58" s="74">
        <v>338.28</v>
      </c>
      <c r="BX58" s="169">
        <v>600</v>
      </c>
      <c r="BY58" s="7">
        <v>4.8</v>
      </c>
      <c r="BZ58" s="12" t="s">
        <v>96</v>
      </c>
      <c r="CA58" s="77"/>
      <c r="CB58" s="74">
        <v>0</v>
      </c>
      <c r="CC58" s="169">
        <v>0</v>
      </c>
      <c r="CD58" s="7">
        <v>0</v>
      </c>
      <c r="CE58" s="12" t="s">
        <v>96</v>
      </c>
      <c r="CF58" s="77">
        <v>2526</v>
      </c>
      <c r="CG58" s="74">
        <v>203.23</v>
      </c>
      <c r="CH58" s="169">
        <v>400</v>
      </c>
      <c r="CI58" s="7">
        <v>3.2</v>
      </c>
      <c r="CJ58" s="12" t="s">
        <v>96</v>
      </c>
      <c r="CK58" s="77"/>
      <c r="CL58" s="74"/>
      <c r="CM58" s="169"/>
      <c r="CN58" s="7">
        <v>0</v>
      </c>
      <c r="CO58" s="12" t="s">
        <v>96</v>
      </c>
      <c r="CP58" s="77">
        <v>2526</v>
      </c>
      <c r="CQ58" s="74">
        <v>201.38</v>
      </c>
      <c r="CR58" s="169">
        <v>600</v>
      </c>
      <c r="CS58" s="7">
        <v>4.8</v>
      </c>
      <c r="CT58" s="12" t="s">
        <v>96</v>
      </c>
      <c r="CU58" s="77">
        <v>2526</v>
      </c>
      <c r="CV58" s="74">
        <v>439.95</v>
      </c>
      <c r="CW58" s="169">
        <v>800</v>
      </c>
      <c r="CX58" s="7">
        <v>6.4</v>
      </c>
      <c r="CY58" s="12" t="s">
        <v>96</v>
      </c>
      <c r="CZ58" s="77">
        <v>2526</v>
      </c>
      <c r="DA58" s="74">
        <v>324.08999999999997</v>
      </c>
      <c r="DB58" s="169">
        <v>700</v>
      </c>
      <c r="DC58" s="7">
        <v>5.6</v>
      </c>
      <c r="DD58" s="12" t="s">
        <v>96</v>
      </c>
      <c r="DE58" s="77">
        <v>2526</v>
      </c>
      <c r="DF58" s="74">
        <v>307.25</v>
      </c>
      <c r="DG58" s="236">
        <v>600</v>
      </c>
      <c r="DH58" s="7">
        <v>4.8</v>
      </c>
      <c r="DI58" s="12" t="s">
        <v>96</v>
      </c>
      <c r="DJ58" s="77"/>
      <c r="DK58" s="74"/>
      <c r="DL58" s="169"/>
      <c r="DM58" s="7">
        <v>0</v>
      </c>
      <c r="DN58" s="12" t="s">
        <v>96</v>
      </c>
      <c r="DO58" s="77">
        <v>2526</v>
      </c>
      <c r="DP58" s="74">
        <v>306.06</v>
      </c>
      <c r="DQ58" s="169">
        <v>600</v>
      </c>
      <c r="DR58" s="7">
        <v>4.8</v>
      </c>
      <c r="DS58" s="12" t="s">
        <v>96</v>
      </c>
      <c r="DT58" s="77"/>
      <c r="DU58" s="46">
        <v>0</v>
      </c>
      <c r="DV58" s="169">
        <v>0</v>
      </c>
      <c r="DW58" s="7">
        <v>0</v>
      </c>
      <c r="DX58" s="12" t="s">
        <v>96</v>
      </c>
      <c r="DY58" s="77"/>
      <c r="DZ58" s="46">
        <v>0</v>
      </c>
      <c r="EA58" s="169">
        <v>0</v>
      </c>
      <c r="EB58" s="7">
        <v>0</v>
      </c>
      <c r="EC58" s="12" t="s">
        <v>96</v>
      </c>
      <c r="ED58" s="77"/>
      <c r="EE58" s="74">
        <v>0</v>
      </c>
      <c r="EF58" s="236">
        <v>0</v>
      </c>
      <c r="EG58" s="7">
        <v>0</v>
      </c>
      <c r="EH58" s="12" t="s">
        <v>96</v>
      </c>
      <c r="EI58" s="77"/>
      <c r="EJ58" s="74">
        <v>0</v>
      </c>
      <c r="EK58" s="236">
        <v>0</v>
      </c>
      <c r="EL58" s="7">
        <v>0</v>
      </c>
      <c r="EM58" s="12" t="s">
        <v>96</v>
      </c>
      <c r="EN58" s="77"/>
      <c r="EO58" s="74">
        <v>0</v>
      </c>
      <c r="EP58" s="169">
        <v>0</v>
      </c>
      <c r="EQ58" s="7">
        <v>0</v>
      </c>
      <c r="ER58" s="12" t="s">
        <v>96</v>
      </c>
      <c r="ES58" s="77"/>
      <c r="ET58" s="74">
        <v>0</v>
      </c>
      <c r="EU58" s="169">
        <v>0</v>
      </c>
      <c r="EV58" s="7">
        <v>0</v>
      </c>
    </row>
    <row r="59" spans="1:152" ht="21">
      <c r="A59" s="226"/>
      <c r="B59" s="226"/>
      <c r="C59" s="77"/>
      <c r="D59" s="77"/>
      <c r="E59" s="74"/>
      <c r="F59" s="169"/>
      <c r="G59" s="7"/>
      <c r="H59" s="77"/>
      <c r="I59" s="77"/>
      <c r="J59" s="74"/>
      <c r="K59" s="169"/>
      <c r="L59" s="7"/>
      <c r="M59" s="77"/>
      <c r="N59" s="77"/>
      <c r="O59" s="74"/>
      <c r="P59" s="169"/>
      <c r="Q59" s="7"/>
      <c r="R59" s="77"/>
      <c r="S59" s="77"/>
      <c r="T59" s="74"/>
      <c r="U59" s="169"/>
      <c r="V59" s="7"/>
      <c r="W59" s="12"/>
      <c r="X59" s="77"/>
      <c r="Y59" s="74"/>
      <c r="Z59" s="169"/>
      <c r="AA59" s="7"/>
      <c r="AB59" s="12" t="s">
        <v>96</v>
      </c>
      <c r="AC59" s="77"/>
      <c r="AD59" s="74">
        <v>0</v>
      </c>
      <c r="AE59" s="169">
        <v>0</v>
      </c>
      <c r="AF59" s="7">
        <v>0</v>
      </c>
      <c r="AG59" s="12" t="s">
        <v>96</v>
      </c>
      <c r="AH59" s="77"/>
      <c r="AI59" s="74">
        <v>0</v>
      </c>
      <c r="AJ59" s="169">
        <v>0</v>
      </c>
      <c r="AK59" s="7">
        <v>0</v>
      </c>
      <c r="AL59" s="77"/>
      <c r="AM59" s="77"/>
      <c r="AN59" s="74"/>
      <c r="AO59" s="236"/>
      <c r="AP59" s="7"/>
      <c r="AQ59" s="77"/>
      <c r="AR59" s="77"/>
      <c r="AS59" s="74"/>
      <c r="AT59" s="169"/>
      <c r="AU59" s="7"/>
      <c r="AV59" s="12" t="s">
        <v>96</v>
      </c>
      <c r="AW59" s="77"/>
      <c r="AX59" s="74"/>
      <c r="AY59" s="236"/>
      <c r="AZ59" s="7">
        <v>0</v>
      </c>
      <c r="BA59" s="77"/>
      <c r="BB59" s="77"/>
      <c r="BC59" s="74"/>
      <c r="BD59" s="169"/>
      <c r="BE59" s="7"/>
      <c r="BF59" s="77"/>
      <c r="BG59" s="77"/>
      <c r="BH59" s="74"/>
      <c r="BI59" s="169"/>
      <c r="BJ59" s="7"/>
      <c r="BK59" s="77"/>
      <c r="BL59" s="77"/>
      <c r="BM59" s="74"/>
      <c r="BN59" s="169"/>
      <c r="BO59" s="7"/>
      <c r="BP59" s="77"/>
      <c r="BQ59" s="77"/>
      <c r="BR59" s="74"/>
      <c r="BS59" s="169"/>
      <c r="BT59" s="7"/>
      <c r="BU59" s="77"/>
      <c r="BV59" s="77"/>
      <c r="BW59" s="74"/>
      <c r="BX59" s="169"/>
      <c r="BY59" s="7"/>
      <c r="BZ59" s="77"/>
      <c r="CA59" s="77"/>
      <c r="CB59" s="74"/>
      <c r="CC59" s="169"/>
      <c r="CD59" s="7"/>
      <c r="CE59" s="77"/>
      <c r="CF59" s="77"/>
      <c r="CG59" s="74"/>
      <c r="CH59" s="169"/>
      <c r="CI59" s="7"/>
      <c r="CJ59" s="77"/>
      <c r="CK59" s="77"/>
      <c r="CL59" s="74"/>
      <c r="CM59" s="169"/>
      <c r="CN59" s="7"/>
      <c r="CO59" s="77"/>
      <c r="CP59" s="77"/>
      <c r="CQ59" s="74"/>
      <c r="CR59" s="169"/>
      <c r="CS59" s="7"/>
      <c r="CT59" s="77"/>
      <c r="CU59" s="77"/>
      <c r="CV59" s="74"/>
      <c r="CW59" s="169"/>
      <c r="CX59" s="7"/>
      <c r="CY59" s="77"/>
      <c r="CZ59" s="77"/>
      <c r="DA59" s="74"/>
      <c r="DB59" s="236"/>
      <c r="DC59" s="7"/>
      <c r="DD59" s="77"/>
      <c r="DE59" s="77"/>
      <c r="DF59" s="74"/>
      <c r="DG59" s="236"/>
      <c r="DH59" s="7"/>
      <c r="DI59" s="77"/>
      <c r="DJ59" s="77"/>
      <c r="DK59" s="74"/>
      <c r="DL59" s="169"/>
      <c r="DM59" s="7"/>
      <c r="DN59" s="77"/>
      <c r="DO59" s="77"/>
      <c r="DP59" s="46"/>
      <c r="DQ59" s="169"/>
      <c r="DR59" s="77"/>
      <c r="DS59" s="77"/>
      <c r="DT59" s="77"/>
      <c r="DU59" s="46"/>
      <c r="DV59" s="169"/>
      <c r="DW59" s="77"/>
      <c r="DX59" s="77"/>
      <c r="DY59" s="77"/>
      <c r="DZ59" s="46"/>
      <c r="EA59" s="169"/>
      <c r="EB59" s="77"/>
      <c r="EC59" s="77"/>
      <c r="ED59" s="77"/>
      <c r="EE59" s="74"/>
      <c r="EF59" s="236"/>
      <c r="EG59" s="7"/>
      <c r="EH59" s="77"/>
      <c r="EI59" s="77"/>
      <c r="EJ59" s="74"/>
      <c r="EK59" s="169"/>
      <c r="EL59" s="7"/>
      <c r="EM59" s="77"/>
      <c r="EN59" s="77"/>
      <c r="EO59" s="74"/>
      <c r="EP59" s="169"/>
      <c r="EQ59" s="7"/>
      <c r="ER59" s="77"/>
      <c r="ES59" s="77"/>
      <c r="ET59" s="74"/>
      <c r="EU59" s="169"/>
      <c r="EV59" s="7"/>
    </row>
    <row r="60" spans="1:152" ht="21">
      <c r="A60" s="226"/>
      <c r="B60" s="308"/>
      <c r="C60" s="77"/>
      <c r="D60" s="77"/>
      <c r="E60" s="74"/>
      <c r="F60" s="169"/>
      <c r="G60" s="7"/>
      <c r="H60" s="77"/>
      <c r="I60" s="77"/>
      <c r="J60" s="74"/>
      <c r="K60" s="169"/>
      <c r="L60" s="7"/>
      <c r="M60" s="77"/>
      <c r="N60" s="77"/>
      <c r="O60" s="74"/>
      <c r="P60" s="169"/>
      <c r="Q60" s="7"/>
      <c r="R60" s="77"/>
      <c r="S60" s="77"/>
      <c r="T60" s="74"/>
      <c r="U60" s="169"/>
      <c r="V60" s="7"/>
      <c r="W60" s="77"/>
      <c r="X60" s="77"/>
      <c r="Y60" s="74"/>
      <c r="Z60" s="169"/>
      <c r="AA60" s="7"/>
      <c r="AB60" s="77"/>
      <c r="AC60" s="77"/>
      <c r="AD60" s="74"/>
      <c r="AE60" s="169"/>
      <c r="AF60" s="7"/>
      <c r="AG60" s="77"/>
      <c r="AH60" s="77"/>
      <c r="AI60" s="74"/>
      <c r="AJ60" s="169"/>
      <c r="AK60" s="7"/>
      <c r="AL60" s="77"/>
      <c r="AM60" s="77"/>
      <c r="AN60" s="74"/>
      <c r="AO60" s="236"/>
      <c r="AP60" s="7"/>
      <c r="AQ60" s="77"/>
      <c r="AR60" s="77"/>
      <c r="AS60" s="74"/>
      <c r="AT60" s="169"/>
      <c r="AU60" s="7"/>
      <c r="AV60" s="77"/>
      <c r="AW60" s="77"/>
      <c r="AX60" s="74"/>
      <c r="AY60" s="236"/>
      <c r="AZ60" s="7"/>
      <c r="BA60" s="77"/>
      <c r="BB60" s="77"/>
      <c r="BC60" s="74"/>
      <c r="BD60" s="169"/>
      <c r="BE60" s="7"/>
      <c r="BF60" s="77"/>
      <c r="BG60" s="77"/>
      <c r="BH60" s="74"/>
      <c r="BI60" s="169"/>
      <c r="BJ60" s="7"/>
      <c r="BK60" s="77"/>
      <c r="BL60" s="77"/>
      <c r="BM60" s="74"/>
      <c r="BN60" s="169"/>
      <c r="BO60" s="7"/>
      <c r="BP60" s="77"/>
      <c r="BQ60" s="77"/>
      <c r="BR60" s="74"/>
      <c r="BS60" s="169"/>
      <c r="BT60" s="7"/>
      <c r="BU60" s="77"/>
      <c r="BV60" s="77"/>
      <c r="BW60" s="74"/>
      <c r="BX60" s="169"/>
      <c r="BY60" s="7"/>
      <c r="BZ60" s="77"/>
      <c r="CA60" s="77"/>
      <c r="CB60" s="74"/>
      <c r="CC60" s="169"/>
      <c r="CD60" s="7"/>
      <c r="CE60" s="77"/>
      <c r="CF60" s="77"/>
      <c r="CG60" s="74"/>
      <c r="CH60" s="169"/>
      <c r="CI60" s="7"/>
      <c r="CJ60" s="77"/>
      <c r="CK60" s="77"/>
      <c r="CL60" s="74"/>
      <c r="CM60" s="169"/>
      <c r="CN60" s="7"/>
      <c r="CO60" s="77"/>
      <c r="CP60" s="77"/>
      <c r="CQ60" s="74"/>
      <c r="CR60" s="169"/>
      <c r="CS60" s="7"/>
      <c r="CT60" s="77"/>
      <c r="CU60" s="77"/>
      <c r="CV60" s="74"/>
      <c r="CW60" s="169"/>
      <c r="CX60" s="7"/>
      <c r="CY60" s="77"/>
      <c r="CZ60" s="77"/>
      <c r="DA60" s="74"/>
      <c r="DB60" s="236"/>
      <c r="DC60" s="7"/>
      <c r="DD60" s="77"/>
      <c r="DE60" s="77"/>
      <c r="DF60" s="74"/>
      <c r="DG60" s="236"/>
      <c r="DH60" s="7"/>
      <c r="DI60" s="77"/>
      <c r="DJ60" s="77"/>
      <c r="DK60" s="74"/>
      <c r="DL60" s="169"/>
      <c r="DM60" s="7"/>
      <c r="DN60" s="77"/>
      <c r="DO60" s="77"/>
      <c r="DP60" s="46"/>
      <c r="DQ60" s="169"/>
      <c r="DR60" s="77"/>
      <c r="DS60" s="77"/>
      <c r="DT60" s="77"/>
      <c r="DU60" s="46"/>
      <c r="DV60" s="169"/>
      <c r="DW60" s="77"/>
      <c r="DX60" s="77"/>
      <c r="DY60" s="77"/>
      <c r="DZ60" s="46"/>
      <c r="EA60" s="169"/>
      <c r="EB60" s="77"/>
      <c r="EC60" s="77"/>
      <c r="ED60" s="77"/>
      <c r="EE60" s="74"/>
      <c r="EF60" s="236"/>
      <c r="EG60" s="7"/>
      <c r="EH60" s="77"/>
      <c r="EI60" s="77"/>
      <c r="EJ60" s="74"/>
      <c r="EK60" s="169"/>
      <c r="EL60" s="7"/>
      <c r="EM60" s="77"/>
      <c r="EN60" s="77"/>
      <c r="EO60" s="74"/>
      <c r="EP60" s="169"/>
      <c r="EQ60" s="7"/>
      <c r="ER60" s="77"/>
      <c r="ES60" s="77"/>
      <c r="ET60" s="74"/>
      <c r="EU60" s="169"/>
      <c r="EV60" s="7"/>
    </row>
    <row r="61" spans="1:152" ht="21.75" thickBot="1">
      <c r="A61" s="261"/>
      <c r="B61" s="262" t="s">
        <v>43</v>
      </c>
      <c r="C61" s="11"/>
      <c r="D61" s="11"/>
      <c r="E61" s="81">
        <v>266.39</v>
      </c>
      <c r="F61" s="369">
        <v>200</v>
      </c>
      <c r="G61" s="83">
        <v>1.6</v>
      </c>
      <c r="H61" s="11"/>
      <c r="I61" s="11"/>
      <c r="J61" s="81">
        <v>511.51</v>
      </c>
      <c r="K61" s="369">
        <v>700</v>
      </c>
      <c r="L61" s="83">
        <v>3.5</v>
      </c>
      <c r="M61" s="11"/>
      <c r="N61" s="11"/>
      <c r="O61" s="81">
        <v>817.36</v>
      </c>
      <c r="P61" s="369">
        <v>900</v>
      </c>
      <c r="Q61" s="83">
        <v>4.5</v>
      </c>
      <c r="R61" s="11"/>
      <c r="S61" s="11"/>
      <c r="T61" s="81">
        <v>1043.1300000000001</v>
      </c>
      <c r="U61" s="369">
        <v>1200</v>
      </c>
      <c r="V61" s="83">
        <v>7.8</v>
      </c>
      <c r="W61" s="11"/>
      <c r="X61" s="11"/>
      <c r="Y61" s="81">
        <v>541.51</v>
      </c>
      <c r="Z61" s="369">
        <v>800</v>
      </c>
      <c r="AA61" s="83">
        <v>3.7</v>
      </c>
      <c r="AB61" s="11"/>
      <c r="AC61" s="11"/>
      <c r="AD61" s="81">
        <v>569.48</v>
      </c>
      <c r="AE61" s="369">
        <v>700</v>
      </c>
      <c r="AF61" s="83">
        <v>2.4500000000000002</v>
      </c>
      <c r="AG61" s="11"/>
      <c r="AH61" s="11"/>
      <c r="AI61" s="81">
        <v>639.67999999999995</v>
      </c>
      <c r="AJ61" s="369">
        <v>600</v>
      </c>
      <c r="AK61" s="83">
        <v>2.1</v>
      </c>
      <c r="AL61" s="11"/>
      <c r="AM61" s="11"/>
      <c r="AN61" s="81">
        <v>511.51</v>
      </c>
      <c r="AO61" s="369">
        <v>1000</v>
      </c>
      <c r="AP61" s="83">
        <v>8</v>
      </c>
      <c r="AQ61" s="11"/>
      <c r="AR61" s="11"/>
      <c r="AS61" s="81">
        <v>478.59</v>
      </c>
      <c r="AT61" s="369">
        <v>800</v>
      </c>
      <c r="AU61" s="83">
        <v>6.4</v>
      </c>
      <c r="AV61" s="11"/>
      <c r="AW61" s="11"/>
      <c r="AX61" s="81">
        <v>694.76</v>
      </c>
      <c r="AY61" s="369">
        <v>900</v>
      </c>
      <c r="AZ61" s="83">
        <v>4.05</v>
      </c>
      <c r="BA61" s="11"/>
      <c r="BB61" s="11"/>
      <c r="BC61" s="81">
        <v>1418.92</v>
      </c>
      <c r="BD61" s="369">
        <v>1000</v>
      </c>
      <c r="BE61" s="83">
        <v>3.5</v>
      </c>
      <c r="BF61" s="11"/>
      <c r="BG61" s="11"/>
      <c r="BH61" s="81">
        <v>965.20399999999995</v>
      </c>
      <c r="BI61" s="369">
        <v>1000</v>
      </c>
      <c r="BJ61" s="83">
        <v>4.4000000000000004</v>
      </c>
      <c r="BK61" s="11"/>
      <c r="BL61" s="11"/>
      <c r="BM61" s="81">
        <v>817.36199999999997</v>
      </c>
      <c r="BN61" s="369">
        <v>1200</v>
      </c>
      <c r="BO61" s="83">
        <v>9.6</v>
      </c>
      <c r="BP61" s="11"/>
      <c r="BQ61" s="11"/>
      <c r="BR61" s="81">
        <v>634.57000000000005</v>
      </c>
      <c r="BS61" s="369">
        <v>600</v>
      </c>
      <c r="BT61" s="83">
        <v>2.1</v>
      </c>
      <c r="BU61" s="11"/>
      <c r="BV61" s="11"/>
      <c r="BW61" s="81">
        <v>1132.6999999999998</v>
      </c>
      <c r="BX61" s="369">
        <v>1350</v>
      </c>
      <c r="BY61" s="83">
        <v>7.9499999999999993</v>
      </c>
      <c r="BZ61" s="11"/>
      <c r="CA61" s="11"/>
      <c r="CB61" s="81">
        <v>613.30999999999995</v>
      </c>
      <c r="CC61" s="369">
        <v>600</v>
      </c>
      <c r="CD61" s="83">
        <v>3</v>
      </c>
      <c r="CE61" s="11"/>
      <c r="CF61" s="11"/>
      <c r="CG61" s="81">
        <v>759.77</v>
      </c>
      <c r="CH61" s="369">
        <v>900</v>
      </c>
      <c r="CI61" s="83">
        <v>5.4</v>
      </c>
      <c r="CJ61" s="11"/>
      <c r="CK61" s="11"/>
      <c r="CL61" s="81">
        <v>1418.92</v>
      </c>
      <c r="CM61" s="369">
        <v>1000</v>
      </c>
      <c r="CN61" s="83">
        <v>5</v>
      </c>
      <c r="CO61" s="11"/>
      <c r="CP61" s="11"/>
      <c r="CQ61" s="81">
        <v>726.63400000000001</v>
      </c>
      <c r="CR61" s="369">
        <v>1200</v>
      </c>
      <c r="CS61" s="83">
        <v>7.8</v>
      </c>
      <c r="CT61" s="11"/>
      <c r="CU61" s="11"/>
      <c r="CV61" s="81">
        <v>848.51</v>
      </c>
      <c r="CW61" s="369">
        <v>1100</v>
      </c>
      <c r="CX61" s="83">
        <v>7.45</v>
      </c>
      <c r="CY61" s="11"/>
      <c r="CZ61" s="11"/>
      <c r="DA61" s="81">
        <v>324.08999999999997</v>
      </c>
      <c r="DB61" s="369">
        <v>700</v>
      </c>
      <c r="DC61" s="83">
        <v>5.6</v>
      </c>
      <c r="DD61" s="11"/>
      <c r="DE61" s="11"/>
      <c r="DF61" s="81">
        <v>307.25</v>
      </c>
      <c r="DG61" s="369">
        <v>600</v>
      </c>
      <c r="DH61" s="83">
        <v>4.8</v>
      </c>
      <c r="DI61" s="11"/>
      <c r="DJ61" s="11"/>
      <c r="DK61" s="81">
        <v>226</v>
      </c>
      <c r="DL61" s="369">
        <v>400</v>
      </c>
      <c r="DM61" s="83">
        <v>2</v>
      </c>
      <c r="DN61" s="392"/>
      <c r="DO61" s="392"/>
      <c r="DP61" s="81">
        <v>306.06</v>
      </c>
      <c r="DQ61" s="369">
        <v>600</v>
      </c>
      <c r="DR61" s="83">
        <v>4.8</v>
      </c>
      <c r="DS61" s="392"/>
      <c r="DT61" s="392"/>
      <c r="DU61" s="81">
        <v>512</v>
      </c>
      <c r="DV61" s="369">
        <v>750</v>
      </c>
      <c r="DW61" s="83">
        <v>3.75</v>
      </c>
      <c r="DX61" s="392"/>
      <c r="DY61" s="392"/>
      <c r="DZ61" s="81">
        <v>479</v>
      </c>
      <c r="EA61" s="369">
        <v>700</v>
      </c>
      <c r="EB61" s="83">
        <v>3.5</v>
      </c>
      <c r="EC61" s="11"/>
      <c r="ED61" s="11"/>
      <c r="EE61" s="81">
        <v>266.39</v>
      </c>
      <c r="EF61" s="369">
        <v>300</v>
      </c>
      <c r="EG61" s="83">
        <v>1.05</v>
      </c>
      <c r="EH61" s="11"/>
      <c r="EI61" s="11"/>
      <c r="EJ61" s="81">
        <v>511.51</v>
      </c>
      <c r="EK61" s="369">
        <v>600</v>
      </c>
      <c r="EL61" s="83">
        <v>2.1</v>
      </c>
      <c r="EM61" s="11"/>
      <c r="EN61" s="11"/>
      <c r="EO61" s="81">
        <v>479</v>
      </c>
      <c r="EP61" s="369">
        <v>600</v>
      </c>
      <c r="EQ61" s="83">
        <v>2.1</v>
      </c>
      <c r="ER61" s="11"/>
      <c r="ES61" s="11"/>
      <c r="ET61" s="81">
        <v>1225.922</v>
      </c>
      <c r="EU61" s="369">
        <v>1400</v>
      </c>
      <c r="EV61" s="83">
        <v>5.8</v>
      </c>
    </row>
    <row r="62" spans="1:152" ht="21">
      <c r="A62" s="306">
        <v>8</v>
      </c>
      <c r="B62" s="227" t="s">
        <v>215</v>
      </c>
      <c r="C62" s="85" t="s">
        <v>38</v>
      </c>
      <c r="D62" s="12"/>
      <c r="E62" s="74">
        <v>0</v>
      </c>
      <c r="F62" s="169">
        <v>0</v>
      </c>
      <c r="G62" s="7">
        <v>0</v>
      </c>
      <c r="H62" s="85" t="s">
        <v>38</v>
      </c>
      <c r="I62" s="12"/>
      <c r="J62" s="74">
        <v>0</v>
      </c>
      <c r="K62" s="169">
        <v>0</v>
      </c>
      <c r="L62" s="7">
        <v>0</v>
      </c>
      <c r="M62" s="85" t="s">
        <v>38</v>
      </c>
      <c r="N62" s="12"/>
      <c r="O62" s="74">
        <v>0</v>
      </c>
      <c r="P62" s="169">
        <v>0</v>
      </c>
      <c r="Q62" s="7">
        <v>0</v>
      </c>
      <c r="R62" s="85" t="s">
        <v>38</v>
      </c>
      <c r="S62" s="12"/>
      <c r="T62" s="74">
        <v>0</v>
      </c>
      <c r="U62" s="169">
        <v>0</v>
      </c>
      <c r="V62" s="7">
        <v>0</v>
      </c>
      <c r="W62" s="85" t="s">
        <v>38</v>
      </c>
      <c r="X62" s="12"/>
      <c r="Y62" s="46">
        <v>0</v>
      </c>
      <c r="Z62" s="236">
        <v>0</v>
      </c>
      <c r="AA62" s="7">
        <v>0</v>
      </c>
      <c r="AB62" s="85" t="s">
        <v>38</v>
      </c>
      <c r="AC62" s="12"/>
      <c r="AD62" s="46"/>
      <c r="AE62" s="236"/>
      <c r="AF62" s="7">
        <v>0</v>
      </c>
      <c r="AG62" s="85" t="s">
        <v>38</v>
      </c>
      <c r="AH62" s="12"/>
      <c r="AI62" s="46"/>
      <c r="AJ62" s="236"/>
      <c r="AK62" s="7">
        <v>0</v>
      </c>
      <c r="AL62" s="85" t="s">
        <v>38</v>
      </c>
      <c r="AM62" s="12"/>
      <c r="AN62" s="74">
        <v>0</v>
      </c>
      <c r="AO62" s="169">
        <v>0</v>
      </c>
      <c r="AP62" s="7">
        <v>0</v>
      </c>
      <c r="AQ62" s="85" t="s">
        <v>38</v>
      </c>
      <c r="AR62" s="12"/>
      <c r="AS62" s="46"/>
      <c r="AT62" s="169"/>
      <c r="AU62" s="7">
        <v>0</v>
      </c>
      <c r="AV62" s="85" t="s">
        <v>38</v>
      </c>
      <c r="AW62" s="12"/>
      <c r="AX62" s="74"/>
      <c r="AY62" s="169"/>
      <c r="AZ62" s="7">
        <v>0</v>
      </c>
      <c r="BA62" s="85" t="s">
        <v>38</v>
      </c>
      <c r="BB62" s="12"/>
      <c r="BC62" s="46"/>
      <c r="BD62" s="236"/>
      <c r="BE62" s="7">
        <v>0</v>
      </c>
      <c r="BF62" s="85" t="s">
        <v>38</v>
      </c>
      <c r="BG62" s="12"/>
      <c r="BH62" s="74"/>
      <c r="BI62" s="169"/>
      <c r="BJ62" s="7">
        <v>0</v>
      </c>
      <c r="BK62" s="85" t="s">
        <v>38</v>
      </c>
      <c r="BL62" s="12"/>
      <c r="BM62" s="46"/>
      <c r="BN62" s="236"/>
      <c r="BO62" s="7">
        <v>0</v>
      </c>
      <c r="BP62" s="85" t="s">
        <v>38</v>
      </c>
      <c r="BQ62" s="12"/>
      <c r="BR62" s="46"/>
      <c r="BS62" s="236"/>
      <c r="BT62" s="7">
        <v>0</v>
      </c>
      <c r="BU62" s="85" t="s">
        <v>38</v>
      </c>
      <c r="BV62" s="12"/>
      <c r="BW62" s="46"/>
      <c r="BX62" s="236"/>
      <c r="BY62" s="7">
        <v>0</v>
      </c>
      <c r="BZ62" s="85" t="s">
        <v>38</v>
      </c>
      <c r="CA62" s="12"/>
      <c r="CB62" s="46"/>
      <c r="CC62" s="236"/>
      <c r="CD62" s="7">
        <v>0</v>
      </c>
      <c r="CE62" s="85" t="s">
        <v>38</v>
      </c>
      <c r="CF62" s="12"/>
      <c r="CG62" s="46"/>
      <c r="CH62" s="236"/>
      <c r="CI62" s="7">
        <v>0</v>
      </c>
      <c r="CJ62" s="85" t="s">
        <v>38</v>
      </c>
      <c r="CK62" s="12"/>
      <c r="CL62" s="74">
        <v>0</v>
      </c>
      <c r="CM62" s="169">
        <v>0</v>
      </c>
      <c r="CN62" s="7">
        <v>0</v>
      </c>
      <c r="CO62" s="85" t="s">
        <v>38</v>
      </c>
      <c r="CP62" s="12"/>
      <c r="CQ62" s="74">
        <v>0</v>
      </c>
      <c r="CR62" s="169">
        <v>0</v>
      </c>
      <c r="CS62" s="7">
        <v>0</v>
      </c>
      <c r="CT62" s="85" t="s">
        <v>38</v>
      </c>
      <c r="CU62" s="12"/>
      <c r="CV62" s="74">
        <v>0</v>
      </c>
      <c r="CW62" s="169">
        <v>0</v>
      </c>
      <c r="CX62" s="7">
        <v>0</v>
      </c>
      <c r="CY62" s="85" t="s">
        <v>38</v>
      </c>
      <c r="CZ62" s="12"/>
      <c r="DA62" s="46"/>
      <c r="DB62" s="236"/>
      <c r="DC62" s="7">
        <v>0</v>
      </c>
      <c r="DD62" s="85" t="s">
        <v>38</v>
      </c>
      <c r="DE62" s="12"/>
      <c r="DF62" s="74">
        <v>0</v>
      </c>
      <c r="DG62" s="236">
        <v>0</v>
      </c>
      <c r="DH62" s="7">
        <v>0</v>
      </c>
      <c r="DI62" s="85" t="s">
        <v>38</v>
      </c>
      <c r="DJ62" s="12">
        <v>2529</v>
      </c>
      <c r="DK62" s="46">
        <v>329</v>
      </c>
      <c r="DL62" s="236">
        <v>200</v>
      </c>
      <c r="DM62" s="7">
        <v>0.7</v>
      </c>
      <c r="DN62" s="85" t="s">
        <v>38</v>
      </c>
      <c r="DO62" s="12"/>
      <c r="DP62" s="74">
        <v>0</v>
      </c>
      <c r="DQ62" s="169">
        <v>0</v>
      </c>
      <c r="DR62" s="7">
        <v>0</v>
      </c>
      <c r="DS62" s="85" t="s">
        <v>38</v>
      </c>
      <c r="DT62" s="12">
        <v>2530</v>
      </c>
      <c r="DU62" s="46">
        <v>1300</v>
      </c>
      <c r="DV62" s="169">
        <v>600</v>
      </c>
      <c r="DW62" s="7">
        <v>2.1</v>
      </c>
      <c r="DX62" s="85" t="s">
        <v>38</v>
      </c>
      <c r="DY62" s="77">
        <v>2529</v>
      </c>
      <c r="DZ62" s="74">
        <v>474</v>
      </c>
      <c r="EA62" s="169">
        <v>500</v>
      </c>
      <c r="EB62" s="7">
        <v>1.75</v>
      </c>
      <c r="EC62" s="85" t="s">
        <v>38</v>
      </c>
      <c r="ED62" s="12">
        <v>2527</v>
      </c>
      <c r="EE62" s="46">
        <v>1335</v>
      </c>
      <c r="EF62" s="236">
        <v>900</v>
      </c>
      <c r="EG62" s="7">
        <v>3.15</v>
      </c>
      <c r="EH62" s="85" t="s">
        <v>38</v>
      </c>
      <c r="EI62" s="12">
        <v>2527</v>
      </c>
      <c r="EJ62" s="46">
        <v>1800</v>
      </c>
      <c r="EK62" s="236">
        <v>1000</v>
      </c>
      <c r="EL62" s="7">
        <v>3.5</v>
      </c>
      <c r="EM62" s="85" t="s">
        <v>38</v>
      </c>
      <c r="EN62" s="12">
        <v>2527</v>
      </c>
      <c r="EO62" s="46">
        <v>2000</v>
      </c>
      <c r="EP62" s="236">
        <v>1000</v>
      </c>
      <c r="EQ62" s="7">
        <v>3.5</v>
      </c>
      <c r="ER62" s="85" t="s">
        <v>38</v>
      </c>
      <c r="ES62" s="12"/>
      <c r="ET62" s="74">
        <v>0</v>
      </c>
      <c r="EU62" s="169">
        <v>0</v>
      </c>
      <c r="EV62" s="7">
        <v>0</v>
      </c>
    </row>
    <row r="63" spans="1:152" ht="21">
      <c r="A63" s="226"/>
      <c r="B63" s="226"/>
      <c r="C63" s="77" t="s">
        <v>39</v>
      </c>
      <c r="D63" s="77"/>
      <c r="E63" s="74">
        <v>0</v>
      </c>
      <c r="F63" s="169">
        <v>0</v>
      </c>
      <c r="G63" s="7">
        <v>0</v>
      </c>
      <c r="H63" s="77" t="s">
        <v>39</v>
      </c>
      <c r="I63" s="77"/>
      <c r="J63" s="74">
        <v>0</v>
      </c>
      <c r="K63" s="169">
        <v>0</v>
      </c>
      <c r="L63" s="7">
        <v>0</v>
      </c>
      <c r="M63" s="77" t="s">
        <v>39</v>
      </c>
      <c r="N63" s="77"/>
      <c r="O63" s="74">
        <v>0</v>
      </c>
      <c r="P63" s="169">
        <v>0</v>
      </c>
      <c r="Q63" s="7">
        <v>0</v>
      </c>
      <c r="R63" s="77" t="s">
        <v>39</v>
      </c>
      <c r="S63" s="77"/>
      <c r="T63" s="74">
        <v>0</v>
      </c>
      <c r="U63" s="169">
        <v>0</v>
      </c>
      <c r="V63" s="7">
        <v>0</v>
      </c>
      <c r="W63" s="77" t="s">
        <v>39</v>
      </c>
      <c r="X63" s="77"/>
      <c r="Y63" s="74">
        <v>0</v>
      </c>
      <c r="Z63" s="169">
        <v>0</v>
      </c>
      <c r="AA63" s="7">
        <v>0</v>
      </c>
      <c r="AB63" s="77" t="s">
        <v>39</v>
      </c>
      <c r="AC63" s="77"/>
      <c r="AD63" s="74">
        <v>0</v>
      </c>
      <c r="AE63" s="169">
        <v>0</v>
      </c>
      <c r="AF63" s="7">
        <v>0</v>
      </c>
      <c r="AG63" s="77" t="s">
        <v>39</v>
      </c>
      <c r="AH63" s="77"/>
      <c r="AI63" s="74">
        <v>0</v>
      </c>
      <c r="AJ63" s="169">
        <v>0</v>
      </c>
      <c r="AK63" s="7">
        <v>0</v>
      </c>
      <c r="AL63" s="77" t="s">
        <v>39</v>
      </c>
      <c r="AM63" s="77"/>
      <c r="AN63" s="74">
        <v>0</v>
      </c>
      <c r="AO63" s="169">
        <v>0</v>
      </c>
      <c r="AP63" s="7">
        <v>0</v>
      </c>
      <c r="AQ63" s="77" t="s">
        <v>39</v>
      </c>
      <c r="AR63" s="77"/>
      <c r="AS63" s="74">
        <v>0</v>
      </c>
      <c r="AT63" s="169">
        <v>0</v>
      </c>
      <c r="AU63" s="7">
        <v>0</v>
      </c>
      <c r="AV63" s="77" t="s">
        <v>39</v>
      </c>
      <c r="AW63" s="77"/>
      <c r="AX63" s="74">
        <v>0</v>
      </c>
      <c r="AY63" s="169">
        <v>0</v>
      </c>
      <c r="AZ63" s="7">
        <v>0</v>
      </c>
      <c r="BA63" s="77" t="s">
        <v>39</v>
      </c>
      <c r="BB63" s="77"/>
      <c r="BC63" s="74">
        <v>0</v>
      </c>
      <c r="BD63" s="169">
        <v>0</v>
      </c>
      <c r="BE63" s="7">
        <v>0</v>
      </c>
      <c r="BF63" s="77" t="s">
        <v>39</v>
      </c>
      <c r="BG63" s="77"/>
      <c r="BH63" s="74">
        <v>0</v>
      </c>
      <c r="BI63" s="169">
        <v>0</v>
      </c>
      <c r="BJ63" s="7">
        <v>0</v>
      </c>
      <c r="BK63" s="77" t="s">
        <v>39</v>
      </c>
      <c r="BL63" s="77"/>
      <c r="BM63" s="74">
        <v>0</v>
      </c>
      <c r="BN63" s="169">
        <v>0</v>
      </c>
      <c r="BO63" s="7">
        <v>0</v>
      </c>
      <c r="BP63" s="77" t="s">
        <v>39</v>
      </c>
      <c r="BQ63" s="77"/>
      <c r="BR63" s="74">
        <v>0</v>
      </c>
      <c r="BS63" s="169">
        <v>0</v>
      </c>
      <c r="BT63" s="7">
        <v>0</v>
      </c>
      <c r="BU63" s="77" t="s">
        <v>39</v>
      </c>
      <c r="BV63" s="77"/>
      <c r="BW63" s="74">
        <v>0</v>
      </c>
      <c r="BX63" s="169">
        <v>0</v>
      </c>
      <c r="BY63" s="7">
        <v>0</v>
      </c>
      <c r="BZ63" s="77" t="s">
        <v>39</v>
      </c>
      <c r="CA63" s="77"/>
      <c r="CB63" s="74">
        <v>0</v>
      </c>
      <c r="CC63" s="169">
        <v>0</v>
      </c>
      <c r="CD63" s="7">
        <v>0</v>
      </c>
      <c r="CE63" s="77" t="s">
        <v>39</v>
      </c>
      <c r="CF63" s="77"/>
      <c r="CG63" s="74">
        <v>0</v>
      </c>
      <c r="CH63" s="169">
        <v>0</v>
      </c>
      <c r="CI63" s="7">
        <v>0</v>
      </c>
      <c r="CJ63" s="77" t="s">
        <v>39</v>
      </c>
      <c r="CK63" s="77"/>
      <c r="CL63" s="74">
        <v>0</v>
      </c>
      <c r="CM63" s="169">
        <v>0</v>
      </c>
      <c r="CN63" s="7">
        <v>0</v>
      </c>
      <c r="CO63" s="77" t="s">
        <v>39</v>
      </c>
      <c r="CP63" s="12"/>
      <c r="CQ63" s="46"/>
      <c r="CR63" s="236"/>
      <c r="CS63" s="7">
        <v>0</v>
      </c>
      <c r="CT63" s="77" t="s">
        <v>39</v>
      </c>
      <c r="CU63" s="77"/>
      <c r="CV63" s="74">
        <v>0</v>
      </c>
      <c r="CW63" s="169">
        <v>0</v>
      </c>
      <c r="CX63" s="7">
        <v>0</v>
      </c>
      <c r="CY63" s="77" t="s">
        <v>39</v>
      </c>
      <c r="CZ63" s="77"/>
      <c r="DA63" s="74">
        <v>0</v>
      </c>
      <c r="DB63" s="169">
        <v>0</v>
      </c>
      <c r="DC63" s="7">
        <v>0</v>
      </c>
      <c r="DD63" s="77" t="s">
        <v>39</v>
      </c>
      <c r="DE63" s="12"/>
      <c r="DF63" s="74">
        <v>0</v>
      </c>
      <c r="DG63" s="236">
        <v>0</v>
      </c>
      <c r="DH63" s="7">
        <v>0</v>
      </c>
      <c r="DI63" s="77" t="s">
        <v>38</v>
      </c>
      <c r="DJ63" s="12">
        <v>2527</v>
      </c>
      <c r="DK63" s="46">
        <v>700</v>
      </c>
      <c r="DL63" s="236">
        <v>400</v>
      </c>
      <c r="DM63" s="7">
        <v>1.4</v>
      </c>
      <c r="DN63" s="77" t="s">
        <v>39</v>
      </c>
      <c r="DO63" s="77"/>
      <c r="DP63" s="74">
        <v>0</v>
      </c>
      <c r="DQ63" s="169">
        <v>0</v>
      </c>
      <c r="DR63" s="7">
        <v>0</v>
      </c>
      <c r="DS63" s="77" t="s">
        <v>39</v>
      </c>
      <c r="DT63" s="77"/>
      <c r="DU63" s="74">
        <v>0</v>
      </c>
      <c r="DV63" s="169">
        <v>0</v>
      </c>
      <c r="DW63" s="7">
        <v>0</v>
      </c>
      <c r="DX63" s="77" t="s">
        <v>39</v>
      </c>
      <c r="DY63" s="12"/>
      <c r="DZ63" s="74">
        <v>0</v>
      </c>
      <c r="EA63" s="169">
        <v>0</v>
      </c>
      <c r="EB63" s="7">
        <v>0</v>
      </c>
      <c r="EC63" s="77" t="s">
        <v>39</v>
      </c>
      <c r="ED63" s="12"/>
      <c r="EE63" s="46"/>
      <c r="EF63" s="236"/>
      <c r="EG63" s="7">
        <v>0</v>
      </c>
      <c r="EH63" s="77" t="s">
        <v>39</v>
      </c>
      <c r="EI63" s="12"/>
      <c r="EJ63" s="46"/>
      <c r="EK63" s="236"/>
      <c r="EL63" s="7">
        <v>0</v>
      </c>
      <c r="EM63" s="77" t="s">
        <v>39</v>
      </c>
      <c r="EN63" s="77"/>
      <c r="EO63" s="74">
        <v>0</v>
      </c>
      <c r="EP63" s="169">
        <v>0</v>
      </c>
      <c r="EQ63" s="7">
        <v>0</v>
      </c>
      <c r="ER63" s="77" t="s">
        <v>39</v>
      </c>
      <c r="ES63" s="77"/>
      <c r="ET63" s="74">
        <v>0</v>
      </c>
      <c r="EU63" s="169">
        <v>0</v>
      </c>
      <c r="EV63" s="7">
        <v>0</v>
      </c>
    </row>
    <row r="64" spans="1:152" ht="21">
      <c r="A64" s="226"/>
      <c r="B64" s="226"/>
      <c r="C64" s="12" t="s">
        <v>96</v>
      </c>
      <c r="D64" s="77">
        <v>2527</v>
      </c>
      <c r="E64" s="74">
        <v>300</v>
      </c>
      <c r="F64" s="169">
        <v>350</v>
      </c>
      <c r="G64" s="7">
        <v>2.8</v>
      </c>
      <c r="H64" s="12" t="s">
        <v>96</v>
      </c>
      <c r="I64" s="77"/>
      <c r="J64" s="74">
        <v>0</v>
      </c>
      <c r="K64" s="169">
        <v>0</v>
      </c>
      <c r="L64" s="7">
        <v>0</v>
      </c>
      <c r="M64" s="12" t="s">
        <v>96</v>
      </c>
      <c r="N64" s="77">
        <v>2527</v>
      </c>
      <c r="O64" s="74">
        <v>500</v>
      </c>
      <c r="P64" s="169">
        <v>600</v>
      </c>
      <c r="Q64" s="7">
        <v>4.8</v>
      </c>
      <c r="R64" s="12" t="s">
        <v>96</v>
      </c>
      <c r="S64" s="77"/>
      <c r="T64" s="74">
        <v>0</v>
      </c>
      <c r="U64" s="169">
        <v>0</v>
      </c>
      <c r="V64" s="7">
        <v>0</v>
      </c>
      <c r="W64" s="12" t="s">
        <v>96</v>
      </c>
      <c r="X64" s="77">
        <v>2527</v>
      </c>
      <c r="Y64" s="74">
        <v>500</v>
      </c>
      <c r="Z64" s="169">
        <v>600</v>
      </c>
      <c r="AA64" s="7">
        <v>4.8</v>
      </c>
      <c r="AB64" s="12" t="s">
        <v>96</v>
      </c>
      <c r="AC64" s="12">
        <v>2527</v>
      </c>
      <c r="AD64" s="46">
        <v>330</v>
      </c>
      <c r="AE64" s="236">
        <v>350</v>
      </c>
      <c r="AF64" s="7">
        <v>2.8</v>
      </c>
      <c r="AG64" s="12" t="s">
        <v>96</v>
      </c>
      <c r="AH64" s="77">
        <v>2527</v>
      </c>
      <c r="AI64" s="74">
        <v>500</v>
      </c>
      <c r="AJ64" s="169">
        <v>500</v>
      </c>
      <c r="AK64" s="7">
        <v>4</v>
      </c>
      <c r="AL64" s="12" t="s">
        <v>96</v>
      </c>
      <c r="AM64" s="77">
        <v>2527</v>
      </c>
      <c r="AN64" s="74">
        <v>335</v>
      </c>
      <c r="AO64" s="169">
        <v>400</v>
      </c>
      <c r="AP64" s="7">
        <v>3.2</v>
      </c>
      <c r="AQ64" s="12" t="s">
        <v>96</v>
      </c>
      <c r="AR64" s="12">
        <v>2529</v>
      </c>
      <c r="AS64" s="46">
        <v>144</v>
      </c>
      <c r="AT64" s="169">
        <v>150</v>
      </c>
      <c r="AU64" s="7">
        <v>1.2</v>
      </c>
      <c r="AV64" s="12" t="s">
        <v>96</v>
      </c>
      <c r="AW64" s="12">
        <v>2527</v>
      </c>
      <c r="AX64" s="74">
        <v>500</v>
      </c>
      <c r="AY64" s="169">
        <v>250</v>
      </c>
      <c r="AZ64" s="7">
        <v>2</v>
      </c>
      <c r="BA64" s="12" t="s">
        <v>96</v>
      </c>
      <c r="BB64" s="12">
        <v>2527</v>
      </c>
      <c r="BC64" s="46">
        <v>500</v>
      </c>
      <c r="BD64" s="236">
        <v>250</v>
      </c>
      <c r="BE64" s="7">
        <v>2</v>
      </c>
      <c r="BF64" s="12" t="s">
        <v>96</v>
      </c>
      <c r="BG64" s="12">
        <v>2527</v>
      </c>
      <c r="BH64" s="74">
        <v>452</v>
      </c>
      <c r="BI64" s="169">
        <v>250</v>
      </c>
      <c r="BJ64" s="7">
        <v>2</v>
      </c>
      <c r="BK64" s="12" t="s">
        <v>96</v>
      </c>
      <c r="BL64" s="12">
        <v>2527</v>
      </c>
      <c r="BM64" s="46">
        <v>1000</v>
      </c>
      <c r="BN64" s="236">
        <v>500</v>
      </c>
      <c r="BO64" s="7">
        <v>4</v>
      </c>
      <c r="BP64" s="12" t="s">
        <v>96</v>
      </c>
      <c r="BQ64" s="12">
        <v>2527</v>
      </c>
      <c r="BR64" s="46">
        <v>1000</v>
      </c>
      <c r="BS64" s="236">
        <v>500</v>
      </c>
      <c r="BT64" s="7">
        <v>4</v>
      </c>
      <c r="BU64" s="12" t="s">
        <v>96</v>
      </c>
      <c r="BV64" s="12">
        <v>2529</v>
      </c>
      <c r="BW64" s="46">
        <v>700</v>
      </c>
      <c r="BX64" s="236">
        <v>350</v>
      </c>
      <c r="BY64" s="7">
        <v>1.2250000000000001</v>
      </c>
      <c r="BZ64" s="12" t="s">
        <v>96</v>
      </c>
      <c r="CA64" s="12">
        <v>2527</v>
      </c>
      <c r="CB64" s="46">
        <v>1000</v>
      </c>
      <c r="CC64" s="236">
        <v>500</v>
      </c>
      <c r="CD64" s="7">
        <v>4</v>
      </c>
      <c r="CE64" s="12" t="s">
        <v>96</v>
      </c>
      <c r="CF64" s="12">
        <v>2530</v>
      </c>
      <c r="CG64" s="46">
        <v>800</v>
      </c>
      <c r="CH64" s="236">
        <v>500</v>
      </c>
      <c r="CI64" s="7">
        <v>4</v>
      </c>
      <c r="CJ64" s="12" t="s">
        <v>96</v>
      </c>
      <c r="CK64" s="77"/>
      <c r="CL64" s="74">
        <v>0</v>
      </c>
      <c r="CM64" s="169">
        <v>0</v>
      </c>
      <c r="CN64" s="7">
        <v>0</v>
      </c>
      <c r="CO64" s="12" t="s">
        <v>96</v>
      </c>
      <c r="CP64" s="12">
        <v>2527</v>
      </c>
      <c r="CQ64" s="46">
        <v>2000</v>
      </c>
      <c r="CR64" s="236">
        <v>600</v>
      </c>
      <c r="CS64" s="7">
        <v>4.8</v>
      </c>
      <c r="CT64" s="12" t="s">
        <v>96</v>
      </c>
      <c r="CU64" s="77"/>
      <c r="CV64" s="74">
        <v>0</v>
      </c>
      <c r="CW64" s="169">
        <v>0</v>
      </c>
      <c r="CX64" s="7">
        <v>0</v>
      </c>
      <c r="CY64" s="12" t="s">
        <v>96</v>
      </c>
      <c r="CZ64" s="77">
        <v>2528</v>
      </c>
      <c r="DA64" s="74">
        <v>457</v>
      </c>
      <c r="DB64" s="169">
        <v>450</v>
      </c>
      <c r="DC64" s="7">
        <v>3.6</v>
      </c>
      <c r="DD64" s="12" t="s">
        <v>96</v>
      </c>
      <c r="DE64" s="77"/>
      <c r="DF64" s="74">
        <v>0</v>
      </c>
      <c r="DG64" s="236">
        <v>0</v>
      </c>
      <c r="DH64" s="7">
        <v>0</v>
      </c>
      <c r="DI64" s="77" t="s">
        <v>39</v>
      </c>
      <c r="DJ64" s="12"/>
      <c r="DK64" s="46"/>
      <c r="DL64" s="236"/>
      <c r="DM64" s="7">
        <v>0</v>
      </c>
      <c r="DN64" s="12" t="s">
        <v>96</v>
      </c>
      <c r="DO64" s="77"/>
      <c r="DP64" s="74">
        <v>0</v>
      </c>
      <c r="DQ64" s="169">
        <v>0</v>
      </c>
      <c r="DR64" s="7">
        <v>0</v>
      </c>
      <c r="DS64" s="12" t="s">
        <v>96</v>
      </c>
      <c r="DT64" s="77"/>
      <c r="DU64" s="74"/>
      <c r="DV64" s="169"/>
      <c r="DW64" s="7">
        <v>0</v>
      </c>
      <c r="DX64" s="12" t="s">
        <v>96</v>
      </c>
      <c r="DY64" s="77"/>
      <c r="DZ64" s="74"/>
      <c r="EA64" s="169"/>
      <c r="EB64" s="7">
        <v>0</v>
      </c>
      <c r="EC64" s="12" t="s">
        <v>96</v>
      </c>
      <c r="ED64" s="77"/>
      <c r="EE64" s="74">
        <v>0</v>
      </c>
      <c r="EF64" s="169">
        <v>0</v>
      </c>
      <c r="EG64" s="7">
        <v>0</v>
      </c>
      <c r="EH64" s="12" t="s">
        <v>96</v>
      </c>
      <c r="EI64" s="77"/>
      <c r="EJ64" s="74">
        <v>0</v>
      </c>
      <c r="EK64" s="169">
        <v>0</v>
      </c>
      <c r="EL64" s="7">
        <v>0</v>
      </c>
      <c r="EM64" s="12" t="s">
        <v>96</v>
      </c>
      <c r="EN64" s="77"/>
      <c r="EO64" s="74">
        <v>0</v>
      </c>
      <c r="EP64" s="169">
        <v>0</v>
      </c>
      <c r="EQ64" s="7">
        <v>0</v>
      </c>
      <c r="ER64" s="12" t="s">
        <v>96</v>
      </c>
      <c r="ES64" s="77"/>
      <c r="ET64" s="74">
        <v>0</v>
      </c>
      <c r="EU64" s="236">
        <v>0</v>
      </c>
      <c r="EV64" s="7">
        <v>0</v>
      </c>
    </row>
    <row r="65" spans="1:155" ht="21">
      <c r="A65" s="226"/>
      <c r="B65" s="311"/>
      <c r="C65" s="12" t="s">
        <v>96</v>
      </c>
      <c r="D65" s="12">
        <v>2527</v>
      </c>
      <c r="E65" s="46">
        <v>224</v>
      </c>
      <c r="F65" s="236">
        <v>200</v>
      </c>
      <c r="G65" s="7">
        <v>1.6</v>
      </c>
      <c r="H65" s="85"/>
      <c r="I65" s="85"/>
      <c r="J65" s="74"/>
      <c r="K65" s="169"/>
      <c r="L65" s="7"/>
      <c r="M65" s="85"/>
      <c r="N65" s="85"/>
      <c r="O65" s="74"/>
      <c r="P65" s="169"/>
      <c r="Q65" s="7"/>
      <c r="R65" s="85"/>
      <c r="S65" s="85"/>
      <c r="T65" s="74"/>
      <c r="U65" s="169"/>
      <c r="V65" s="7"/>
      <c r="W65" s="85"/>
      <c r="X65" s="85"/>
      <c r="Y65" s="74"/>
      <c r="Z65" s="169"/>
      <c r="AA65" s="7"/>
      <c r="AB65" s="85"/>
      <c r="AC65" s="85"/>
      <c r="AD65" s="74"/>
      <c r="AE65" s="169"/>
      <c r="AF65" s="7"/>
      <c r="AG65" s="85"/>
      <c r="AH65" s="85"/>
      <c r="AI65" s="74"/>
      <c r="AJ65" s="169"/>
      <c r="AK65" s="7"/>
      <c r="AL65" s="85"/>
      <c r="AM65" s="12"/>
      <c r="AN65" s="46"/>
      <c r="AO65" s="236"/>
      <c r="AP65" s="7"/>
      <c r="AQ65" s="12" t="s">
        <v>96</v>
      </c>
      <c r="AR65" s="12">
        <v>2530</v>
      </c>
      <c r="AS65" s="46">
        <v>102</v>
      </c>
      <c r="AT65" s="236">
        <v>100</v>
      </c>
      <c r="AU65" s="7">
        <v>0.8</v>
      </c>
      <c r="AV65" s="85"/>
      <c r="AW65" s="85"/>
      <c r="AX65" s="74"/>
      <c r="AY65" s="169"/>
      <c r="AZ65" s="7"/>
      <c r="BA65" s="85"/>
      <c r="BB65" s="85"/>
      <c r="BC65" s="74"/>
      <c r="BD65" s="169"/>
      <c r="BE65" s="7"/>
      <c r="BF65" s="85"/>
      <c r="BG65" s="85"/>
      <c r="BH65" s="74"/>
      <c r="BI65" s="169"/>
      <c r="BJ65" s="7"/>
      <c r="BK65" s="85"/>
      <c r="BL65" s="85"/>
      <c r="BM65" s="74"/>
      <c r="BN65" s="169"/>
      <c r="BO65" s="7"/>
      <c r="BP65" s="85"/>
      <c r="BQ65" s="85"/>
      <c r="BR65" s="74"/>
      <c r="BS65" s="169"/>
      <c r="BT65" s="7"/>
      <c r="BU65" s="12" t="s">
        <v>96</v>
      </c>
      <c r="BV65" s="12">
        <v>2527</v>
      </c>
      <c r="BW65" s="46">
        <v>444</v>
      </c>
      <c r="BX65" s="236">
        <v>250</v>
      </c>
      <c r="BY65" s="7">
        <v>0.875</v>
      </c>
      <c r="BZ65" s="85"/>
      <c r="CA65" s="85"/>
      <c r="CB65" s="74"/>
      <c r="CC65" s="236"/>
      <c r="CD65" s="7"/>
      <c r="CE65" s="12"/>
      <c r="CF65" s="77"/>
      <c r="CG65" s="74"/>
      <c r="CH65" s="169"/>
      <c r="CI65" s="7"/>
      <c r="CJ65" s="85"/>
      <c r="CK65" s="85"/>
      <c r="CL65" s="74"/>
      <c r="CM65" s="169"/>
      <c r="CN65" s="7"/>
      <c r="CO65" s="85"/>
      <c r="CP65" s="85"/>
      <c r="CQ65" s="74"/>
      <c r="CR65" s="169"/>
      <c r="CS65" s="7"/>
      <c r="CT65" s="85"/>
      <c r="CU65" s="85"/>
      <c r="CV65" s="74"/>
      <c r="CW65" s="169"/>
      <c r="CX65" s="7"/>
      <c r="CY65" s="12" t="s">
        <v>96</v>
      </c>
      <c r="CZ65" s="12">
        <v>2527</v>
      </c>
      <c r="DA65" s="46">
        <v>402</v>
      </c>
      <c r="DB65" s="236">
        <v>200</v>
      </c>
      <c r="DC65" s="7">
        <v>1.6</v>
      </c>
      <c r="DD65" s="85"/>
      <c r="DE65" s="85"/>
      <c r="DF65" s="74"/>
      <c r="DG65" s="236"/>
      <c r="DH65" s="7"/>
      <c r="DI65" s="12" t="s">
        <v>96</v>
      </c>
      <c r="DJ65" s="77"/>
      <c r="DK65" s="74">
        <v>0</v>
      </c>
      <c r="DL65" s="169">
        <v>0</v>
      </c>
      <c r="DM65" s="7">
        <v>0</v>
      </c>
      <c r="DN65" s="85"/>
      <c r="DO65" s="85"/>
      <c r="DP65" s="74"/>
      <c r="DQ65" s="169"/>
      <c r="DR65" s="7"/>
      <c r="DS65" s="85"/>
      <c r="DT65" s="85"/>
      <c r="DU65" s="74"/>
      <c r="DV65" s="169"/>
      <c r="DW65" s="7"/>
      <c r="DX65" s="85"/>
      <c r="DY65" s="85"/>
      <c r="DZ65" s="74"/>
      <c r="EA65" s="169"/>
      <c r="EB65" s="7"/>
      <c r="EC65" s="85"/>
      <c r="ED65" s="85"/>
      <c r="EE65" s="74"/>
      <c r="EF65" s="169"/>
      <c r="EG65" s="7"/>
      <c r="EH65" s="85"/>
      <c r="EI65" s="85"/>
      <c r="EJ65" s="74"/>
      <c r="EK65" s="169"/>
      <c r="EL65" s="7"/>
      <c r="EM65" s="85"/>
      <c r="EN65" s="85"/>
      <c r="EO65" s="74"/>
      <c r="EP65" s="169"/>
      <c r="EQ65" s="7"/>
      <c r="ER65" s="85"/>
      <c r="ES65" s="85"/>
      <c r="ET65" s="74"/>
      <c r="EU65" s="169"/>
      <c r="EV65" s="7"/>
    </row>
    <row r="66" spans="1:155" ht="21">
      <c r="A66" s="226"/>
      <c r="B66" s="311"/>
      <c r="C66" s="12"/>
      <c r="D66" s="12"/>
      <c r="E66" s="46"/>
      <c r="F66" s="236"/>
      <c r="G66" s="7"/>
      <c r="H66" s="85"/>
      <c r="I66" s="85"/>
      <c r="J66" s="74"/>
      <c r="K66" s="169"/>
      <c r="L66" s="7"/>
      <c r="M66" s="85"/>
      <c r="N66" s="85"/>
      <c r="O66" s="74"/>
      <c r="P66" s="169"/>
      <c r="Q66" s="7"/>
      <c r="R66" s="85"/>
      <c r="S66" s="85"/>
      <c r="T66" s="74"/>
      <c r="U66" s="169"/>
      <c r="V66" s="7"/>
      <c r="W66" s="85"/>
      <c r="X66" s="85"/>
      <c r="Y66" s="74"/>
      <c r="Z66" s="169"/>
      <c r="AA66" s="7"/>
      <c r="AB66" s="85"/>
      <c r="AC66" s="85"/>
      <c r="AD66" s="74"/>
      <c r="AE66" s="169"/>
      <c r="AF66" s="7"/>
      <c r="AG66" s="85"/>
      <c r="AH66" s="85"/>
      <c r="AI66" s="74"/>
      <c r="AJ66" s="169"/>
      <c r="AK66" s="7"/>
      <c r="AL66" s="85"/>
      <c r="AM66" s="12"/>
      <c r="AN66" s="46"/>
      <c r="AO66" s="236"/>
      <c r="AP66" s="7"/>
      <c r="AQ66" s="12"/>
      <c r="AR66" s="12"/>
      <c r="AS66" s="46"/>
      <c r="AT66" s="236"/>
      <c r="AU66" s="7"/>
      <c r="AV66" s="85"/>
      <c r="AW66" s="85"/>
      <c r="AX66" s="74"/>
      <c r="AY66" s="169"/>
      <c r="AZ66" s="7"/>
      <c r="BA66" s="85"/>
      <c r="BB66" s="85"/>
      <c r="BC66" s="74"/>
      <c r="BD66" s="169"/>
      <c r="BE66" s="7"/>
      <c r="BF66" s="85"/>
      <c r="BG66" s="85"/>
      <c r="BH66" s="74"/>
      <c r="BI66" s="169"/>
      <c r="BJ66" s="7"/>
      <c r="BK66" s="85"/>
      <c r="BL66" s="85"/>
      <c r="BM66" s="74"/>
      <c r="BN66" s="169"/>
      <c r="BO66" s="7"/>
      <c r="BP66" s="85"/>
      <c r="BQ66" s="85"/>
      <c r="BR66" s="74"/>
      <c r="BS66" s="169"/>
      <c r="BT66" s="7"/>
      <c r="BU66" s="12"/>
      <c r="BV66" s="12"/>
      <c r="BW66" s="46"/>
      <c r="BX66" s="236"/>
      <c r="BY66" s="7"/>
      <c r="BZ66" s="85"/>
      <c r="CA66" s="85"/>
      <c r="CB66" s="74"/>
      <c r="CC66" s="236"/>
      <c r="CD66" s="7"/>
      <c r="CE66" s="12"/>
      <c r="CF66" s="77"/>
      <c r="CG66" s="74"/>
      <c r="CH66" s="169"/>
      <c r="CI66" s="7"/>
      <c r="CJ66" s="85"/>
      <c r="CK66" s="85"/>
      <c r="CL66" s="74"/>
      <c r="CM66" s="169"/>
      <c r="CN66" s="7"/>
      <c r="CO66" s="85"/>
      <c r="CP66" s="85"/>
      <c r="CQ66" s="74"/>
      <c r="CR66" s="169"/>
      <c r="CS66" s="7"/>
      <c r="CT66" s="85"/>
      <c r="CU66" s="85"/>
      <c r="CV66" s="74"/>
      <c r="CW66" s="169"/>
      <c r="CX66" s="7"/>
      <c r="CY66" s="85"/>
      <c r="CZ66" s="85"/>
      <c r="DA66" s="74"/>
      <c r="DB66" s="169"/>
      <c r="DC66" s="7"/>
      <c r="DD66" s="85"/>
      <c r="DE66" s="85"/>
      <c r="DF66" s="74"/>
      <c r="DG66" s="236"/>
      <c r="DH66" s="7"/>
      <c r="DI66" s="85"/>
      <c r="DJ66" s="85"/>
      <c r="DK66" s="74"/>
      <c r="DL66" s="169"/>
      <c r="DM66" s="7"/>
      <c r="DN66" s="85"/>
      <c r="DO66" s="85"/>
      <c r="DP66" s="74"/>
      <c r="DQ66" s="169"/>
      <c r="DR66" s="7"/>
      <c r="DS66" s="85"/>
      <c r="DT66" s="85"/>
      <c r="DU66" s="74"/>
      <c r="DV66" s="169"/>
      <c r="DW66" s="7"/>
      <c r="DX66" s="85"/>
      <c r="DY66" s="85"/>
      <c r="DZ66" s="74"/>
      <c r="EA66" s="169"/>
      <c r="EB66" s="7"/>
      <c r="EC66" s="85"/>
      <c r="ED66" s="85"/>
      <c r="EE66" s="74"/>
      <c r="EF66" s="169"/>
      <c r="EG66" s="7"/>
      <c r="EH66" s="85"/>
      <c r="EI66" s="85"/>
      <c r="EJ66" s="74"/>
      <c r="EK66" s="169"/>
      <c r="EL66" s="7"/>
      <c r="EM66" s="85"/>
      <c r="EN66" s="85"/>
      <c r="EO66" s="74"/>
      <c r="EP66" s="169"/>
      <c r="EQ66" s="7"/>
      <c r="ER66" s="85"/>
      <c r="ES66" s="85"/>
      <c r="ET66" s="74"/>
      <c r="EU66" s="169"/>
      <c r="EV66" s="7"/>
    </row>
    <row r="67" spans="1:155" ht="21.75" thickBot="1">
      <c r="A67" s="261"/>
      <c r="B67" s="262" t="s">
        <v>43</v>
      </c>
      <c r="C67" s="106"/>
      <c r="D67" s="106"/>
      <c r="E67" s="81">
        <v>524</v>
      </c>
      <c r="F67" s="369">
        <v>550</v>
      </c>
      <c r="G67" s="83">
        <v>4.4000000000000004</v>
      </c>
      <c r="H67" s="106"/>
      <c r="I67" s="106"/>
      <c r="J67" s="81">
        <v>0</v>
      </c>
      <c r="K67" s="369">
        <v>0</v>
      </c>
      <c r="L67" s="83">
        <v>0</v>
      </c>
      <c r="M67" s="106"/>
      <c r="N67" s="106"/>
      <c r="O67" s="81">
        <v>500</v>
      </c>
      <c r="P67" s="369">
        <v>600</v>
      </c>
      <c r="Q67" s="83">
        <v>4.8</v>
      </c>
      <c r="R67" s="106"/>
      <c r="S67" s="106"/>
      <c r="T67" s="81">
        <v>0</v>
      </c>
      <c r="U67" s="369">
        <v>0</v>
      </c>
      <c r="V67" s="83">
        <v>0</v>
      </c>
      <c r="W67" s="106"/>
      <c r="X67" s="106"/>
      <c r="Y67" s="81">
        <v>500</v>
      </c>
      <c r="Z67" s="369">
        <v>600</v>
      </c>
      <c r="AA67" s="83">
        <v>4.8</v>
      </c>
      <c r="AB67" s="106"/>
      <c r="AC67" s="106"/>
      <c r="AD67" s="81">
        <v>330</v>
      </c>
      <c r="AE67" s="369">
        <v>350</v>
      </c>
      <c r="AF67" s="83">
        <v>2.8</v>
      </c>
      <c r="AG67" s="106"/>
      <c r="AH67" s="106"/>
      <c r="AI67" s="81">
        <v>500</v>
      </c>
      <c r="AJ67" s="369">
        <v>500</v>
      </c>
      <c r="AK67" s="83">
        <v>4</v>
      </c>
      <c r="AL67" s="106"/>
      <c r="AM67" s="106"/>
      <c r="AN67" s="81">
        <v>335</v>
      </c>
      <c r="AO67" s="369">
        <v>400</v>
      </c>
      <c r="AP67" s="83">
        <v>3.2</v>
      </c>
      <c r="AQ67" s="106"/>
      <c r="AR67" s="106"/>
      <c r="AS67" s="81">
        <v>246</v>
      </c>
      <c r="AT67" s="369">
        <v>250</v>
      </c>
      <c r="AU67" s="83">
        <v>2</v>
      </c>
      <c r="AV67" s="106"/>
      <c r="AW67" s="106"/>
      <c r="AX67" s="81">
        <v>500</v>
      </c>
      <c r="AY67" s="369">
        <v>250</v>
      </c>
      <c r="AZ67" s="83">
        <v>2</v>
      </c>
      <c r="BA67" s="106"/>
      <c r="BB67" s="106"/>
      <c r="BC67" s="81">
        <v>500</v>
      </c>
      <c r="BD67" s="369">
        <v>250</v>
      </c>
      <c r="BE67" s="83">
        <v>2</v>
      </c>
      <c r="BF67" s="106"/>
      <c r="BG67" s="106"/>
      <c r="BH67" s="81">
        <v>452</v>
      </c>
      <c r="BI67" s="369">
        <v>250</v>
      </c>
      <c r="BJ67" s="83">
        <v>2</v>
      </c>
      <c r="BK67" s="106"/>
      <c r="BL67" s="106"/>
      <c r="BM67" s="81">
        <v>1000</v>
      </c>
      <c r="BN67" s="369">
        <v>500</v>
      </c>
      <c r="BO67" s="83">
        <v>4</v>
      </c>
      <c r="BP67" s="106"/>
      <c r="BQ67" s="106"/>
      <c r="BR67" s="81">
        <v>1000</v>
      </c>
      <c r="BS67" s="369">
        <v>500</v>
      </c>
      <c r="BT67" s="83">
        <v>4</v>
      </c>
      <c r="BU67" s="106"/>
      <c r="BV67" s="106"/>
      <c r="BW67" s="81">
        <v>1144</v>
      </c>
      <c r="BX67" s="369">
        <v>600</v>
      </c>
      <c r="BY67" s="83">
        <v>2.1</v>
      </c>
      <c r="BZ67" s="106"/>
      <c r="CA67" s="106"/>
      <c r="CB67" s="81">
        <v>1000</v>
      </c>
      <c r="CC67" s="369">
        <v>500</v>
      </c>
      <c r="CD67" s="83">
        <v>4</v>
      </c>
      <c r="CE67" s="106"/>
      <c r="CF67" s="106"/>
      <c r="CG67" s="81">
        <v>800</v>
      </c>
      <c r="CH67" s="369">
        <v>500</v>
      </c>
      <c r="CI67" s="83">
        <v>4</v>
      </c>
      <c r="CJ67" s="106"/>
      <c r="CK67" s="106"/>
      <c r="CL67" s="81">
        <v>0</v>
      </c>
      <c r="CM67" s="369">
        <v>0</v>
      </c>
      <c r="CN67" s="83">
        <v>0</v>
      </c>
      <c r="CO67" s="106"/>
      <c r="CP67" s="106"/>
      <c r="CQ67" s="81">
        <v>2000</v>
      </c>
      <c r="CR67" s="369">
        <v>600</v>
      </c>
      <c r="CS67" s="83">
        <v>4.8</v>
      </c>
      <c r="CT67" s="106"/>
      <c r="CU67" s="106"/>
      <c r="CV67" s="81">
        <v>0</v>
      </c>
      <c r="CW67" s="369">
        <v>0</v>
      </c>
      <c r="CX67" s="83">
        <v>0</v>
      </c>
      <c r="CY67" s="106"/>
      <c r="CZ67" s="106"/>
      <c r="DA67" s="81">
        <v>859</v>
      </c>
      <c r="DB67" s="369">
        <v>650</v>
      </c>
      <c r="DC67" s="83">
        <v>5.2</v>
      </c>
      <c r="DD67" s="106"/>
      <c r="DE67" s="106"/>
      <c r="DF67" s="81">
        <v>0</v>
      </c>
      <c r="DG67" s="369">
        <v>0</v>
      </c>
      <c r="DH67" s="83">
        <v>0</v>
      </c>
      <c r="DI67" s="106"/>
      <c r="DJ67" s="106"/>
      <c r="DK67" s="81">
        <v>1029</v>
      </c>
      <c r="DL67" s="369">
        <v>600</v>
      </c>
      <c r="DM67" s="83">
        <v>2.0999999999999996</v>
      </c>
      <c r="DN67" s="392"/>
      <c r="DO67" s="392"/>
      <c r="DP67" s="81">
        <v>0</v>
      </c>
      <c r="DQ67" s="369">
        <v>0</v>
      </c>
      <c r="DR67" s="83">
        <v>0</v>
      </c>
      <c r="DS67" s="392"/>
      <c r="DT67" s="392"/>
      <c r="DU67" s="81">
        <v>1300</v>
      </c>
      <c r="DV67" s="369">
        <v>600</v>
      </c>
      <c r="DW67" s="83">
        <v>2.1</v>
      </c>
      <c r="DX67" s="392"/>
      <c r="DY67" s="392"/>
      <c r="DZ67" s="81">
        <v>474</v>
      </c>
      <c r="EA67" s="369">
        <v>500</v>
      </c>
      <c r="EB67" s="83">
        <v>1.75</v>
      </c>
      <c r="EC67" s="392"/>
      <c r="ED67" s="392"/>
      <c r="EE67" s="81">
        <v>1335</v>
      </c>
      <c r="EF67" s="369">
        <v>900</v>
      </c>
      <c r="EG67" s="83">
        <v>3.15</v>
      </c>
      <c r="EH67" s="392"/>
      <c r="EI67" s="392"/>
      <c r="EJ67" s="81">
        <v>1800</v>
      </c>
      <c r="EK67" s="369">
        <v>1000</v>
      </c>
      <c r="EL67" s="83">
        <v>3.5</v>
      </c>
      <c r="EM67" s="392"/>
      <c r="EN67" s="392"/>
      <c r="EO67" s="81">
        <v>2000</v>
      </c>
      <c r="EP67" s="369">
        <v>1000</v>
      </c>
      <c r="EQ67" s="83">
        <v>3.5</v>
      </c>
      <c r="ER67" s="392"/>
      <c r="ES67" s="392"/>
      <c r="ET67" s="81">
        <v>0</v>
      </c>
      <c r="EU67" s="369">
        <v>0</v>
      </c>
      <c r="EV67" s="83">
        <v>0</v>
      </c>
    </row>
    <row r="68" spans="1:155" ht="21">
      <c r="A68" s="306">
        <v>9</v>
      </c>
      <c r="B68" s="227" t="s">
        <v>216</v>
      </c>
      <c r="C68" s="85" t="s">
        <v>38</v>
      </c>
      <c r="D68" s="12"/>
      <c r="E68" s="46">
        <v>0</v>
      </c>
      <c r="F68" s="236">
        <v>0</v>
      </c>
      <c r="G68" s="7">
        <v>0</v>
      </c>
      <c r="H68" s="85" t="s">
        <v>38</v>
      </c>
      <c r="I68" s="12"/>
      <c r="J68" s="74">
        <v>0</v>
      </c>
      <c r="K68" s="169">
        <v>0</v>
      </c>
      <c r="L68" s="7">
        <v>0</v>
      </c>
      <c r="M68" s="85" t="s">
        <v>38</v>
      </c>
      <c r="N68" s="12"/>
      <c r="O68" s="46">
        <v>0</v>
      </c>
      <c r="P68" s="236">
        <v>0</v>
      </c>
      <c r="Q68" s="7">
        <v>0</v>
      </c>
      <c r="R68" s="85" t="s">
        <v>38</v>
      </c>
      <c r="S68" s="12"/>
      <c r="T68" s="46">
        <v>0</v>
      </c>
      <c r="U68" s="236">
        <v>0</v>
      </c>
      <c r="V68" s="7">
        <v>0</v>
      </c>
      <c r="W68" s="85" t="s">
        <v>38</v>
      </c>
      <c r="X68" s="12"/>
      <c r="Y68" s="46">
        <v>0</v>
      </c>
      <c r="Z68" s="236">
        <v>0</v>
      </c>
      <c r="AA68" s="7">
        <v>0</v>
      </c>
      <c r="AB68" s="85" t="s">
        <v>38</v>
      </c>
      <c r="AC68" s="12"/>
      <c r="AD68" s="46">
        <v>0</v>
      </c>
      <c r="AE68" s="236">
        <v>0</v>
      </c>
      <c r="AF68" s="7">
        <v>0</v>
      </c>
      <c r="AG68" s="85" t="s">
        <v>38</v>
      </c>
      <c r="AH68" s="12"/>
      <c r="AI68" s="46">
        <v>0</v>
      </c>
      <c r="AJ68" s="236">
        <v>0</v>
      </c>
      <c r="AK68" s="7">
        <v>0</v>
      </c>
      <c r="AL68" s="85" t="s">
        <v>38</v>
      </c>
      <c r="AM68" s="12"/>
      <c r="AN68" s="46">
        <v>0</v>
      </c>
      <c r="AO68" s="236">
        <v>0</v>
      </c>
      <c r="AP68" s="7">
        <v>0</v>
      </c>
      <c r="AQ68" s="85" t="s">
        <v>38</v>
      </c>
      <c r="AR68" s="12"/>
      <c r="AS68" s="46">
        <v>0</v>
      </c>
      <c r="AT68" s="236">
        <v>0</v>
      </c>
      <c r="AU68" s="7">
        <v>0</v>
      </c>
      <c r="AV68" s="85" t="s">
        <v>38</v>
      </c>
      <c r="AW68" s="12"/>
      <c r="AX68" s="46">
        <v>0</v>
      </c>
      <c r="AY68" s="236">
        <v>0</v>
      </c>
      <c r="AZ68" s="7">
        <v>0</v>
      </c>
      <c r="BA68" s="85" t="s">
        <v>38</v>
      </c>
      <c r="BB68" s="12"/>
      <c r="BC68" s="46">
        <v>0</v>
      </c>
      <c r="BD68" s="236">
        <v>0</v>
      </c>
      <c r="BE68" s="7">
        <v>0</v>
      </c>
      <c r="BF68" s="85" t="s">
        <v>38</v>
      </c>
      <c r="BG68" s="12"/>
      <c r="BH68" s="46">
        <v>0</v>
      </c>
      <c r="BI68" s="236">
        <v>0</v>
      </c>
      <c r="BJ68" s="7">
        <v>0</v>
      </c>
      <c r="BK68" s="85" t="s">
        <v>38</v>
      </c>
      <c r="BL68" s="12"/>
      <c r="BM68" s="46">
        <v>0</v>
      </c>
      <c r="BN68" s="236">
        <v>0</v>
      </c>
      <c r="BO68" s="7">
        <v>0</v>
      </c>
      <c r="BP68" s="85" t="s">
        <v>38</v>
      </c>
      <c r="BQ68" s="12"/>
      <c r="BR68" s="46">
        <v>0</v>
      </c>
      <c r="BS68" s="236">
        <v>0</v>
      </c>
      <c r="BT68" s="7">
        <v>0</v>
      </c>
      <c r="BU68" s="85" t="s">
        <v>38</v>
      </c>
      <c r="BV68" s="12"/>
      <c r="BW68" s="46">
        <v>0</v>
      </c>
      <c r="BX68" s="236">
        <v>0</v>
      </c>
      <c r="BY68" s="7">
        <v>0</v>
      </c>
      <c r="BZ68" s="85" t="s">
        <v>38</v>
      </c>
      <c r="CA68" s="12"/>
      <c r="CB68" s="46">
        <v>0</v>
      </c>
      <c r="CC68" s="236">
        <v>0</v>
      </c>
      <c r="CD68" s="7">
        <v>0</v>
      </c>
      <c r="CE68" s="85" t="s">
        <v>38</v>
      </c>
      <c r="CF68" s="12"/>
      <c r="CG68" s="46">
        <v>0</v>
      </c>
      <c r="CH68" s="236">
        <v>0</v>
      </c>
      <c r="CI68" s="7">
        <v>0</v>
      </c>
      <c r="CJ68" s="85" t="s">
        <v>38</v>
      </c>
      <c r="CK68" s="12"/>
      <c r="CL68" s="46">
        <v>0</v>
      </c>
      <c r="CM68" s="236">
        <v>0</v>
      </c>
      <c r="CN68" s="7">
        <v>0</v>
      </c>
      <c r="CO68" s="85" t="s">
        <v>38</v>
      </c>
      <c r="CP68" s="12"/>
      <c r="CQ68" s="46">
        <v>0</v>
      </c>
      <c r="CR68" s="236">
        <v>0</v>
      </c>
      <c r="CS68" s="7">
        <v>0</v>
      </c>
      <c r="CT68" s="85" t="s">
        <v>38</v>
      </c>
      <c r="CU68" s="12"/>
      <c r="CV68" s="46">
        <v>0</v>
      </c>
      <c r="CW68" s="236">
        <v>0</v>
      </c>
      <c r="CX68" s="7">
        <v>0</v>
      </c>
      <c r="CY68" s="85" t="s">
        <v>38</v>
      </c>
      <c r="CZ68" s="12"/>
      <c r="DA68" s="46">
        <v>0</v>
      </c>
      <c r="DB68" s="236">
        <v>0</v>
      </c>
      <c r="DC68" s="7">
        <v>0</v>
      </c>
      <c r="DD68" s="85" t="s">
        <v>38</v>
      </c>
      <c r="DE68" s="12"/>
      <c r="DF68" s="46">
        <v>0</v>
      </c>
      <c r="DG68" s="236">
        <v>0</v>
      </c>
      <c r="DH68" s="7">
        <v>0</v>
      </c>
      <c r="DI68" s="85" t="s">
        <v>38</v>
      </c>
      <c r="DJ68" s="12"/>
      <c r="DK68" s="46">
        <v>0</v>
      </c>
      <c r="DL68" s="236">
        <v>0</v>
      </c>
      <c r="DM68" s="7">
        <v>0</v>
      </c>
      <c r="DN68" s="32" t="s">
        <v>38</v>
      </c>
      <c r="DO68" s="12"/>
      <c r="DP68" s="74">
        <v>0</v>
      </c>
      <c r="DQ68" s="169">
        <v>0</v>
      </c>
      <c r="DR68" s="7">
        <v>0</v>
      </c>
      <c r="DS68" s="32" t="s">
        <v>38</v>
      </c>
      <c r="DT68" s="12"/>
      <c r="DU68" s="74">
        <v>0</v>
      </c>
      <c r="DV68" s="169">
        <v>0</v>
      </c>
      <c r="DW68" s="7">
        <v>0</v>
      </c>
      <c r="DX68" s="32" t="s">
        <v>38</v>
      </c>
      <c r="DY68" s="12"/>
      <c r="DZ68" s="74">
        <v>0</v>
      </c>
      <c r="EA68" s="169">
        <v>0</v>
      </c>
      <c r="EB68" s="7">
        <v>0</v>
      </c>
      <c r="EC68" s="85" t="s">
        <v>38</v>
      </c>
      <c r="ED68" s="12"/>
      <c r="EE68" s="46">
        <v>0</v>
      </c>
      <c r="EF68" s="236">
        <v>0</v>
      </c>
      <c r="EG68" s="7">
        <v>0</v>
      </c>
      <c r="EH68" s="85" t="s">
        <v>38</v>
      </c>
      <c r="EI68" s="12"/>
      <c r="EJ68" s="46">
        <v>0</v>
      </c>
      <c r="EK68" s="236">
        <v>0</v>
      </c>
      <c r="EL68" s="7">
        <v>0</v>
      </c>
      <c r="EM68" s="85" t="s">
        <v>38</v>
      </c>
      <c r="EN68" s="12"/>
      <c r="EO68" s="46">
        <v>0</v>
      </c>
      <c r="EP68" s="236">
        <v>0</v>
      </c>
      <c r="EQ68" s="7">
        <v>0</v>
      </c>
      <c r="ER68" s="85" t="s">
        <v>38</v>
      </c>
      <c r="ES68" s="12"/>
      <c r="ET68" s="46">
        <v>0</v>
      </c>
      <c r="EU68" s="236">
        <v>0</v>
      </c>
      <c r="EV68" s="7">
        <v>0</v>
      </c>
    </row>
    <row r="69" spans="1:155" ht="21">
      <c r="A69" s="226"/>
      <c r="B69" s="226"/>
      <c r="C69" s="77" t="s">
        <v>39</v>
      </c>
      <c r="D69" s="77"/>
      <c r="E69" s="74">
        <v>0</v>
      </c>
      <c r="F69" s="169">
        <v>0</v>
      </c>
      <c r="G69" s="7">
        <v>0</v>
      </c>
      <c r="H69" s="77" t="s">
        <v>39</v>
      </c>
      <c r="I69" s="77"/>
      <c r="J69" s="74">
        <v>0</v>
      </c>
      <c r="K69" s="169">
        <v>0</v>
      </c>
      <c r="L69" s="7">
        <v>0</v>
      </c>
      <c r="M69" s="77" t="s">
        <v>39</v>
      </c>
      <c r="N69" s="77"/>
      <c r="O69" s="74">
        <v>0</v>
      </c>
      <c r="P69" s="169">
        <v>0</v>
      </c>
      <c r="Q69" s="7">
        <v>0</v>
      </c>
      <c r="R69" s="77" t="s">
        <v>39</v>
      </c>
      <c r="S69" s="77"/>
      <c r="T69" s="74">
        <v>0</v>
      </c>
      <c r="U69" s="169">
        <v>0</v>
      </c>
      <c r="V69" s="7">
        <v>0</v>
      </c>
      <c r="W69" s="77" t="s">
        <v>39</v>
      </c>
      <c r="X69" s="77"/>
      <c r="Y69" s="74">
        <v>0</v>
      </c>
      <c r="Z69" s="169">
        <v>0</v>
      </c>
      <c r="AA69" s="7">
        <v>0</v>
      </c>
      <c r="AB69" s="77" t="s">
        <v>39</v>
      </c>
      <c r="AC69" s="77"/>
      <c r="AD69" s="74">
        <v>0</v>
      </c>
      <c r="AE69" s="169">
        <v>0</v>
      </c>
      <c r="AF69" s="7">
        <v>0</v>
      </c>
      <c r="AG69" s="77" t="s">
        <v>39</v>
      </c>
      <c r="AH69" s="77"/>
      <c r="AI69" s="74">
        <v>0</v>
      </c>
      <c r="AJ69" s="169">
        <v>0</v>
      </c>
      <c r="AK69" s="7">
        <v>0</v>
      </c>
      <c r="AL69" s="77" t="s">
        <v>39</v>
      </c>
      <c r="AM69" s="77"/>
      <c r="AN69" s="74">
        <v>0</v>
      </c>
      <c r="AO69" s="169">
        <v>0</v>
      </c>
      <c r="AP69" s="7">
        <v>0</v>
      </c>
      <c r="AQ69" s="77" t="s">
        <v>39</v>
      </c>
      <c r="AR69" s="77"/>
      <c r="AS69" s="74">
        <v>0</v>
      </c>
      <c r="AT69" s="169">
        <v>0</v>
      </c>
      <c r="AU69" s="7">
        <v>0</v>
      </c>
      <c r="AV69" s="77" t="s">
        <v>39</v>
      </c>
      <c r="AW69" s="77"/>
      <c r="AX69" s="74">
        <v>0</v>
      </c>
      <c r="AY69" s="169">
        <v>0</v>
      </c>
      <c r="AZ69" s="7">
        <v>0</v>
      </c>
      <c r="BA69" s="77" t="s">
        <v>39</v>
      </c>
      <c r="BB69" s="77"/>
      <c r="BC69" s="74">
        <v>0</v>
      </c>
      <c r="BD69" s="169">
        <v>0</v>
      </c>
      <c r="BE69" s="7">
        <v>0</v>
      </c>
      <c r="BF69" s="77" t="s">
        <v>39</v>
      </c>
      <c r="BG69" s="77"/>
      <c r="BH69" s="74">
        <v>0</v>
      </c>
      <c r="BI69" s="169">
        <v>0</v>
      </c>
      <c r="BJ69" s="7">
        <v>0</v>
      </c>
      <c r="BK69" s="77" t="s">
        <v>39</v>
      </c>
      <c r="BL69" s="77"/>
      <c r="BM69" s="74">
        <v>0</v>
      </c>
      <c r="BN69" s="169">
        <v>0</v>
      </c>
      <c r="BO69" s="7">
        <v>0</v>
      </c>
      <c r="BP69" s="77" t="s">
        <v>39</v>
      </c>
      <c r="BQ69" s="77"/>
      <c r="BR69" s="74">
        <v>0</v>
      </c>
      <c r="BS69" s="169">
        <v>0</v>
      </c>
      <c r="BT69" s="7">
        <v>0</v>
      </c>
      <c r="BU69" s="77" t="s">
        <v>39</v>
      </c>
      <c r="BV69" s="77"/>
      <c r="BW69" s="74">
        <v>0</v>
      </c>
      <c r="BX69" s="169">
        <v>0</v>
      </c>
      <c r="BY69" s="7">
        <v>0</v>
      </c>
      <c r="BZ69" s="77" t="s">
        <v>39</v>
      </c>
      <c r="CA69" s="77"/>
      <c r="CB69" s="74">
        <v>0</v>
      </c>
      <c r="CC69" s="169">
        <v>0</v>
      </c>
      <c r="CD69" s="7">
        <v>0</v>
      </c>
      <c r="CE69" s="77" t="s">
        <v>39</v>
      </c>
      <c r="CF69" s="77"/>
      <c r="CG69" s="74">
        <v>0</v>
      </c>
      <c r="CH69" s="169">
        <v>0</v>
      </c>
      <c r="CI69" s="7">
        <v>0</v>
      </c>
      <c r="CJ69" s="77" t="s">
        <v>39</v>
      </c>
      <c r="CK69" s="77"/>
      <c r="CL69" s="74">
        <v>0</v>
      </c>
      <c r="CM69" s="169">
        <v>0</v>
      </c>
      <c r="CN69" s="7">
        <v>0</v>
      </c>
      <c r="CO69" s="77" t="s">
        <v>39</v>
      </c>
      <c r="CP69" s="77"/>
      <c r="CQ69" s="74">
        <v>0</v>
      </c>
      <c r="CR69" s="169">
        <v>0</v>
      </c>
      <c r="CS69" s="7">
        <v>0</v>
      </c>
      <c r="CT69" s="77" t="s">
        <v>39</v>
      </c>
      <c r="CU69" s="77"/>
      <c r="CV69" s="74">
        <v>0</v>
      </c>
      <c r="CW69" s="169">
        <v>0</v>
      </c>
      <c r="CX69" s="7">
        <v>0</v>
      </c>
      <c r="CY69" s="77" t="s">
        <v>39</v>
      </c>
      <c r="CZ69" s="77"/>
      <c r="DA69" s="74">
        <v>0</v>
      </c>
      <c r="DB69" s="169">
        <v>0</v>
      </c>
      <c r="DC69" s="7">
        <v>0</v>
      </c>
      <c r="DD69" s="77" t="s">
        <v>39</v>
      </c>
      <c r="DE69" s="77"/>
      <c r="DF69" s="74">
        <v>0</v>
      </c>
      <c r="DG69" s="169">
        <v>0</v>
      </c>
      <c r="DH69" s="7">
        <v>0</v>
      </c>
      <c r="DI69" s="77" t="s">
        <v>39</v>
      </c>
      <c r="DJ69" s="77"/>
      <c r="DK69" s="74">
        <v>0</v>
      </c>
      <c r="DL69" s="169">
        <v>0</v>
      </c>
      <c r="DM69" s="7">
        <v>0</v>
      </c>
      <c r="DN69" s="77" t="s">
        <v>39</v>
      </c>
      <c r="DO69" s="77"/>
      <c r="DP69" s="74">
        <v>0</v>
      </c>
      <c r="DQ69" s="169">
        <v>0</v>
      </c>
      <c r="DR69" s="7">
        <v>0</v>
      </c>
      <c r="DS69" s="77" t="s">
        <v>39</v>
      </c>
      <c r="DT69" s="77"/>
      <c r="DU69" s="74">
        <v>0</v>
      </c>
      <c r="DV69" s="169">
        <v>0</v>
      </c>
      <c r="DW69" s="7">
        <v>0</v>
      </c>
      <c r="DX69" s="77" t="s">
        <v>39</v>
      </c>
      <c r="DY69" s="77"/>
      <c r="DZ69" s="74">
        <v>0</v>
      </c>
      <c r="EA69" s="169">
        <v>0</v>
      </c>
      <c r="EB69" s="7">
        <v>0</v>
      </c>
      <c r="EC69" s="77" t="s">
        <v>39</v>
      </c>
      <c r="ED69" s="77"/>
      <c r="EE69" s="74">
        <v>0</v>
      </c>
      <c r="EF69" s="169">
        <v>0</v>
      </c>
      <c r="EG69" s="7">
        <v>0</v>
      </c>
      <c r="EH69" s="77" t="s">
        <v>39</v>
      </c>
      <c r="EI69" s="77"/>
      <c r="EJ69" s="74">
        <v>0</v>
      </c>
      <c r="EK69" s="169">
        <v>0</v>
      </c>
      <c r="EL69" s="7">
        <v>0</v>
      </c>
      <c r="EM69" s="77" t="s">
        <v>39</v>
      </c>
      <c r="EN69" s="77"/>
      <c r="EO69" s="74">
        <v>0</v>
      </c>
      <c r="EP69" s="169">
        <v>0</v>
      </c>
      <c r="EQ69" s="7">
        <v>0</v>
      </c>
      <c r="ER69" s="77" t="s">
        <v>39</v>
      </c>
      <c r="ES69" s="77"/>
      <c r="ET69" s="74">
        <v>0</v>
      </c>
      <c r="EU69" s="169">
        <v>0</v>
      </c>
      <c r="EV69" s="7">
        <v>0</v>
      </c>
    </row>
    <row r="70" spans="1:155" ht="21">
      <c r="A70" s="226"/>
      <c r="B70" s="311"/>
      <c r="C70" s="12" t="s">
        <v>96</v>
      </c>
      <c r="D70" s="77"/>
      <c r="E70" s="74">
        <v>0</v>
      </c>
      <c r="F70" s="169">
        <v>0</v>
      </c>
      <c r="G70" s="7">
        <v>0</v>
      </c>
      <c r="H70" s="12" t="s">
        <v>96</v>
      </c>
      <c r="I70" s="12">
        <v>2523</v>
      </c>
      <c r="J70" s="46">
        <v>800</v>
      </c>
      <c r="K70" s="236">
        <v>1000</v>
      </c>
      <c r="L70" s="7">
        <v>8</v>
      </c>
      <c r="M70" s="12" t="s">
        <v>96</v>
      </c>
      <c r="N70" s="77"/>
      <c r="O70" s="74">
        <v>0</v>
      </c>
      <c r="P70" s="169">
        <v>0</v>
      </c>
      <c r="Q70" s="7">
        <v>0</v>
      </c>
      <c r="R70" s="12" t="s">
        <v>96</v>
      </c>
      <c r="S70" s="77"/>
      <c r="T70" s="74">
        <v>0</v>
      </c>
      <c r="U70" s="169">
        <v>0</v>
      </c>
      <c r="V70" s="7">
        <v>0</v>
      </c>
      <c r="W70" s="12" t="s">
        <v>96</v>
      </c>
      <c r="X70" s="77"/>
      <c r="Y70" s="74">
        <v>0</v>
      </c>
      <c r="Z70" s="169">
        <v>0</v>
      </c>
      <c r="AA70" s="7">
        <v>0</v>
      </c>
      <c r="AB70" s="12" t="s">
        <v>96</v>
      </c>
      <c r="AC70" s="77"/>
      <c r="AD70" s="74">
        <v>0</v>
      </c>
      <c r="AE70" s="169">
        <v>0</v>
      </c>
      <c r="AF70" s="7">
        <v>0</v>
      </c>
      <c r="AG70" s="12" t="s">
        <v>96</v>
      </c>
      <c r="AH70" s="77"/>
      <c r="AI70" s="74">
        <v>0</v>
      </c>
      <c r="AJ70" s="169">
        <v>0</v>
      </c>
      <c r="AK70" s="7">
        <v>0</v>
      </c>
      <c r="AL70" s="12" t="s">
        <v>96</v>
      </c>
      <c r="AM70" s="77"/>
      <c r="AN70" s="74">
        <v>0</v>
      </c>
      <c r="AO70" s="169">
        <v>0</v>
      </c>
      <c r="AP70" s="7">
        <v>0</v>
      </c>
      <c r="AQ70" s="12" t="s">
        <v>96</v>
      </c>
      <c r="AR70" s="77"/>
      <c r="AS70" s="74">
        <v>0</v>
      </c>
      <c r="AT70" s="169">
        <v>0</v>
      </c>
      <c r="AU70" s="7">
        <v>0</v>
      </c>
      <c r="AV70" s="12" t="s">
        <v>96</v>
      </c>
      <c r="AW70" s="77"/>
      <c r="AX70" s="74">
        <v>0</v>
      </c>
      <c r="AY70" s="169">
        <v>0</v>
      </c>
      <c r="AZ70" s="7">
        <v>0</v>
      </c>
      <c r="BA70" s="12" t="s">
        <v>96</v>
      </c>
      <c r="BB70" s="77"/>
      <c r="BC70" s="74">
        <v>0</v>
      </c>
      <c r="BD70" s="169">
        <v>0</v>
      </c>
      <c r="BE70" s="7">
        <v>0</v>
      </c>
      <c r="BF70" s="12" t="s">
        <v>96</v>
      </c>
      <c r="BG70" s="77"/>
      <c r="BH70" s="74">
        <v>0</v>
      </c>
      <c r="BI70" s="169">
        <v>0</v>
      </c>
      <c r="BJ70" s="7">
        <v>0</v>
      </c>
      <c r="BK70" s="12" t="s">
        <v>96</v>
      </c>
      <c r="BL70" s="77"/>
      <c r="BM70" s="74">
        <v>0</v>
      </c>
      <c r="BN70" s="169">
        <v>0</v>
      </c>
      <c r="BO70" s="7">
        <v>0</v>
      </c>
      <c r="BP70" s="12" t="s">
        <v>96</v>
      </c>
      <c r="BQ70" s="77"/>
      <c r="BR70" s="74">
        <v>0</v>
      </c>
      <c r="BS70" s="169">
        <v>0</v>
      </c>
      <c r="BT70" s="7">
        <v>0</v>
      </c>
      <c r="BU70" s="12" t="s">
        <v>96</v>
      </c>
      <c r="BV70" s="77"/>
      <c r="BW70" s="74">
        <v>0</v>
      </c>
      <c r="BX70" s="169">
        <v>0</v>
      </c>
      <c r="BY70" s="7">
        <v>0</v>
      </c>
      <c r="BZ70" s="12" t="s">
        <v>96</v>
      </c>
      <c r="CA70" s="77"/>
      <c r="CB70" s="74">
        <v>0</v>
      </c>
      <c r="CC70" s="169">
        <v>0</v>
      </c>
      <c r="CD70" s="7">
        <v>0</v>
      </c>
      <c r="CE70" s="12" t="s">
        <v>96</v>
      </c>
      <c r="CF70" s="77"/>
      <c r="CG70" s="74">
        <v>0</v>
      </c>
      <c r="CH70" s="169">
        <v>0</v>
      </c>
      <c r="CI70" s="7">
        <v>0</v>
      </c>
      <c r="CJ70" s="12" t="s">
        <v>96</v>
      </c>
      <c r="CK70" s="77"/>
      <c r="CL70" s="74">
        <v>0</v>
      </c>
      <c r="CM70" s="169">
        <v>0</v>
      </c>
      <c r="CN70" s="7">
        <v>0</v>
      </c>
      <c r="CO70" s="12" t="s">
        <v>96</v>
      </c>
      <c r="CP70" s="77"/>
      <c r="CQ70" s="74">
        <v>0</v>
      </c>
      <c r="CR70" s="169">
        <v>0</v>
      </c>
      <c r="CS70" s="7">
        <v>0</v>
      </c>
      <c r="CT70" s="12" t="s">
        <v>96</v>
      </c>
      <c r="CU70" s="77"/>
      <c r="CV70" s="74">
        <v>0</v>
      </c>
      <c r="CW70" s="169">
        <v>0</v>
      </c>
      <c r="CX70" s="7">
        <v>0</v>
      </c>
      <c r="CY70" s="12" t="s">
        <v>96</v>
      </c>
      <c r="CZ70" s="77"/>
      <c r="DA70" s="74">
        <v>0</v>
      </c>
      <c r="DB70" s="169">
        <v>0</v>
      </c>
      <c r="DC70" s="7">
        <v>0</v>
      </c>
      <c r="DD70" s="12" t="s">
        <v>96</v>
      </c>
      <c r="DE70" s="77"/>
      <c r="DF70" s="74">
        <v>0</v>
      </c>
      <c r="DG70" s="169">
        <v>0</v>
      </c>
      <c r="DH70" s="7">
        <v>0</v>
      </c>
      <c r="DI70" s="12" t="s">
        <v>96</v>
      </c>
      <c r="DJ70" s="77"/>
      <c r="DK70" s="74">
        <v>0</v>
      </c>
      <c r="DL70" s="169">
        <v>0</v>
      </c>
      <c r="DM70" s="7">
        <v>0</v>
      </c>
      <c r="DN70" s="12" t="s">
        <v>96</v>
      </c>
      <c r="DO70" s="77"/>
      <c r="DP70" s="74">
        <v>0</v>
      </c>
      <c r="DQ70" s="169">
        <v>0</v>
      </c>
      <c r="DR70" s="7">
        <v>0</v>
      </c>
      <c r="DS70" s="12" t="s">
        <v>96</v>
      </c>
      <c r="DT70" s="77"/>
      <c r="DU70" s="74">
        <v>0</v>
      </c>
      <c r="DV70" s="169">
        <v>0</v>
      </c>
      <c r="DW70" s="7">
        <v>0</v>
      </c>
      <c r="DX70" s="12" t="s">
        <v>96</v>
      </c>
      <c r="DY70" s="77"/>
      <c r="DZ70" s="74">
        <v>0</v>
      </c>
      <c r="EA70" s="169">
        <v>0</v>
      </c>
      <c r="EB70" s="7">
        <v>0</v>
      </c>
      <c r="EC70" s="12" t="s">
        <v>96</v>
      </c>
      <c r="ED70" s="77"/>
      <c r="EE70" s="74">
        <v>0</v>
      </c>
      <c r="EF70" s="169">
        <v>0</v>
      </c>
      <c r="EG70" s="7">
        <v>0</v>
      </c>
      <c r="EH70" s="12" t="s">
        <v>96</v>
      </c>
      <c r="EI70" s="77"/>
      <c r="EJ70" s="74">
        <v>0</v>
      </c>
      <c r="EK70" s="169">
        <v>0</v>
      </c>
      <c r="EL70" s="7">
        <v>0</v>
      </c>
      <c r="EM70" s="12" t="s">
        <v>96</v>
      </c>
      <c r="EN70" s="77"/>
      <c r="EO70" s="74">
        <v>0</v>
      </c>
      <c r="EP70" s="169">
        <v>0</v>
      </c>
      <c r="EQ70" s="7">
        <v>0</v>
      </c>
      <c r="ER70" s="12" t="s">
        <v>96</v>
      </c>
      <c r="ES70" s="77"/>
      <c r="ET70" s="74">
        <v>0</v>
      </c>
      <c r="EU70" s="169">
        <v>0</v>
      </c>
      <c r="EV70" s="7">
        <v>0</v>
      </c>
    </row>
    <row r="71" spans="1:155" ht="21">
      <c r="A71" s="226"/>
      <c r="B71" s="226"/>
      <c r="C71" s="85"/>
      <c r="D71" s="85"/>
      <c r="E71" s="74"/>
      <c r="F71" s="169"/>
      <c r="G71" s="7"/>
      <c r="H71" s="85"/>
      <c r="I71" s="85"/>
      <c r="J71" s="74"/>
      <c r="K71" s="169"/>
      <c r="L71" s="7"/>
      <c r="M71" s="85"/>
      <c r="N71" s="85"/>
      <c r="O71" s="74"/>
      <c r="P71" s="169"/>
      <c r="Q71" s="7"/>
      <c r="R71" s="85"/>
      <c r="S71" s="85"/>
      <c r="T71" s="74"/>
      <c r="U71" s="169"/>
      <c r="V71" s="7"/>
      <c r="W71" s="85"/>
      <c r="X71" s="85"/>
      <c r="Y71" s="74"/>
      <c r="Z71" s="169"/>
      <c r="AA71" s="7"/>
      <c r="AB71" s="85"/>
      <c r="AC71" s="85"/>
      <c r="AD71" s="74"/>
      <c r="AE71" s="169"/>
      <c r="AF71" s="7"/>
      <c r="AG71" s="85"/>
      <c r="AH71" s="85"/>
      <c r="AI71" s="74"/>
      <c r="AJ71" s="169"/>
      <c r="AK71" s="7"/>
      <c r="AL71" s="85"/>
      <c r="AM71" s="85"/>
      <c r="AN71" s="74"/>
      <c r="AO71" s="169"/>
      <c r="AP71" s="7"/>
      <c r="AQ71" s="85"/>
      <c r="AR71" s="85"/>
      <c r="AS71" s="74"/>
      <c r="AT71" s="169"/>
      <c r="AU71" s="7"/>
      <c r="AV71" s="85"/>
      <c r="AW71" s="85"/>
      <c r="AX71" s="74"/>
      <c r="AY71" s="169"/>
      <c r="AZ71" s="7"/>
      <c r="BA71" s="85"/>
      <c r="BB71" s="85"/>
      <c r="BC71" s="74"/>
      <c r="BD71" s="169"/>
      <c r="BE71" s="7"/>
      <c r="BF71" s="85"/>
      <c r="BG71" s="85"/>
      <c r="BH71" s="74"/>
      <c r="BI71" s="169"/>
      <c r="BJ71" s="7"/>
      <c r="BK71" s="85"/>
      <c r="BL71" s="85"/>
      <c r="BM71" s="74"/>
      <c r="BN71" s="169"/>
      <c r="BO71" s="7"/>
      <c r="BP71" s="85"/>
      <c r="BQ71" s="85"/>
      <c r="BR71" s="74"/>
      <c r="BS71" s="169"/>
      <c r="BT71" s="7"/>
      <c r="BU71" s="85"/>
      <c r="BV71" s="85"/>
      <c r="BW71" s="74"/>
      <c r="BX71" s="169"/>
      <c r="BY71" s="7"/>
      <c r="BZ71" s="85"/>
      <c r="CA71" s="85"/>
      <c r="CB71" s="74"/>
      <c r="CC71" s="169"/>
      <c r="CD71" s="7"/>
      <c r="CE71" s="85"/>
      <c r="CF71" s="85"/>
      <c r="CG71" s="74"/>
      <c r="CH71" s="169"/>
      <c r="CI71" s="7"/>
      <c r="CJ71" s="85"/>
      <c r="CK71" s="85"/>
      <c r="CL71" s="74"/>
      <c r="CM71" s="169"/>
      <c r="CN71" s="7"/>
      <c r="CO71" s="85"/>
      <c r="CP71" s="85"/>
      <c r="CQ71" s="74"/>
      <c r="CR71" s="169"/>
      <c r="CS71" s="7"/>
      <c r="CT71" s="85"/>
      <c r="CU71" s="85"/>
      <c r="CV71" s="74"/>
      <c r="CW71" s="169"/>
      <c r="CX71" s="7"/>
      <c r="CY71" s="85"/>
      <c r="CZ71" s="85"/>
      <c r="DA71" s="74"/>
      <c r="DB71" s="169"/>
      <c r="DC71" s="7"/>
      <c r="DD71" s="85"/>
      <c r="DE71" s="85"/>
      <c r="DF71" s="74"/>
      <c r="DG71" s="169"/>
      <c r="DH71" s="7"/>
      <c r="DI71" s="85"/>
      <c r="DJ71" s="85"/>
      <c r="DK71" s="74"/>
      <c r="DL71" s="169"/>
      <c r="DM71" s="7"/>
      <c r="DN71" s="77"/>
      <c r="DO71" s="77"/>
      <c r="DP71" s="77"/>
      <c r="DQ71" s="169"/>
      <c r="DR71" s="77"/>
      <c r="DS71" s="77"/>
      <c r="DT71" s="77"/>
      <c r="DU71" s="77"/>
      <c r="DV71" s="169"/>
      <c r="DW71" s="77"/>
      <c r="DX71" s="77"/>
      <c r="DY71" s="77"/>
      <c r="DZ71" s="77"/>
      <c r="EA71" s="169"/>
      <c r="EB71" s="77"/>
      <c r="EC71" s="85"/>
      <c r="ED71" s="85"/>
      <c r="EE71" s="74"/>
      <c r="EF71" s="169"/>
      <c r="EG71" s="7"/>
      <c r="EH71" s="85"/>
      <c r="EI71" s="85"/>
      <c r="EJ71" s="74"/>
      <c r="EK71" s="169"/>
      <c r="EL71" s="7"/>
      <c r="EM71" s="85"/>
      <c r="EN71" s="85"/>
      <c r="EO71" s="74"/>
      <c r="EP71" s="169"/>
      <c r="EQ71" s="7"/>
      <c r="ER71" s="85"/>
      <c r="ES71" s="85"/>
      <c r="ET71" s="74"/>
      <c r="EU71" s="169"/>
      <c r="EV71" s="7"/>
    </row>
    <row r="72" spans="1:155" ht="21">
      <c r="A72" s="226"/>
      <c r="B72" s="308"/>
      <c r="C72" s="85"/>
      <c r="D72" s="85"/>
      <c r="E72" s="74"/>
      <c r="F72" s="169"/>
      <c r="G72" s="7"/>
      <c r="H72" s="85"/>
      <c r="I72" s="85"/>
      <c r="J72" s="74"/>
      <c r="K72" s="169"/>
      <c r="L72" s="7"/>
      <c r="M72" s="85"/>
      <c r="N72" s="85"/>
      <c r="O72" s="74"/>
      <c r="P72" s="169"/>
      <c r="Q72" s="7"/>
      <c r="R72" s="85"/>
      <c r="S72" s="85"/>
      <c r="T72" s="74"/>
      <c r="U72" s="169"/>
      <c r="V72" s="7"/>
      <c r="W72" s="85"/>
      <c r="X72" s="85"/>
      <c r="Y72" s="74"/>
      <c r="Z72" s="169"/>
      <c r="AA72" s="7"/>
      <c r="AB72" s="85"/>
      <c r="AC72" s="85"/>
      <c r="AD72" s="74"/>
      <c r="AE72" s="169"/>
      <c r="AF72" s="7"/>
      <c r="AG72" s="85"/>
      <c r="AH72" s="85"/>
      <c r="AI72" s="74"/>
      <c r="AJ72" s="169"/>
      <c r="AK72" s="7"/>
      <c r="AL72" s="85"/>
      <c r="AM72" s="85"/>
      <c r="AN72" s="74"/>
      <c r="AO72" s="169"/>
      <c r="AP72" s="7"/>
      <c r="AQ72" s="85"/>
      <c r="AR72" s="85"/>
      <c r="AS72" s="74"/>
      <c r="AT72" s="169"/>
      <c r="AU72" s="7"/>
      <c r="AV72" s="85"/>
      <c r="AW72" s="85"/>
      <c r="AX72" s="74"/>
      <c r="AY72" s="169"/>
      <c r="AZ72" s="7"/>
      <c r="BA72" s="85"/>
      <c r="BB72" s="85"/>
      <c r="BC72" s="74"/>
      <c r="BD72" s="169"/>
      <c r="BE72" s="7"/>
      <c r="BF72" s="85"/>
      <c r="BG72" s="85"/>
      <c r="BH72" s="74"/>
      <c r="BI72" s="169"/>
      <c r="BJ72" s="7"/>
      <c r="BK72" s="85"/>
      <c r="BL72" s="85"/>
      <c r="BM72" s="74"/>
      <c r="BN72" s="169"/>
      <c r="BO72" s="7"/>
      <c r="BP72" s="85"/>
      <c r="BQ72" s="85"/>
      <c r="BR72" s="74"/>
      <c r="BS72" s="169"/>
      <c r="BT72" s="7"/>
      <c r="BU72" s="85"/>
      <c r="BV72" s="85"/>
      <c r="BW72" s="74"/>
      <c r="BX72" s="169"/>
      <c r="BY72" s="7"/>
      <c r="BZ72" s="85"/>
      <c r="CA72" s="85"/>
      <c r="CB72" s="74"/>
      <c r="CC72" s="169"/>
      <c r="CD72" s="7"/>
      <c r="CE72" s="85"/>
      <c r="CF72" s="85"/>
      <c r="CG72" s="74"/>
      <c r="CH72" s="169"/>
      <c r="CI72" s="7"/>
      <c r="CJ72" s="85"/>
      <c r="CK72" s="85"/>
      <c r="CL72" s="74"/>
      <c r="CM72" s="169"/>
      <c r="CN72" s="7"/>
      <c r="CO72" s="85"/>
      <c r="CP72" s="85"/>
      <c r="CQ72" s="74"/>
      <c r="CR72" s="169"/>
      <c r="CS72" s="7"/>
      <c r="CT72" s="85"/>
      <c r="CU72" s="85"/>
      <c r="CV72" s="74"/>
      <c r="CW72" s="169"/>
      <c r="CX72" s="7"/>
      <c r="CY72" s="85"/>
      <c r="CZ72" s="85"/>
      <c r="DA72" s="74"/>
      <c r="DB72" s="169"/>
      <c r="DC72" s="7"/>
      <c r="DD72" s="85"/>
      <c r="DE72" s="85"/>
      <c r="DF72" s="74"/>
      <c r="DG72" s="169"/>
      <c r="DH72" s="7"/>
      <c r="DI72" s="85"/>
      <c r="DJ72" s="85"/>
      <c r="DK72" s="74"/>
      <c r="DL72" s="169"/>
      <c r="DM72" s="7"/>
      <c r="DN72" s="77"/>
      <c r="DO72" s="77"/>
      <c r="DP72" s="77"/>
      <c r="DQ72" s="169"/>
      <c r="DR72" s="77"/>
      <c r="DS72" s="77"/>
      <c r="DT72" s="77"/>
      <c r="DU72" s="77"/>
      <c r="DV72" s="169"/>
      <c r="DW72" s="77"/>
      <c r="DX72" s="77"/>
      <c r="DY72" s="77"/>
      <c r="DZ72" s="77"/>
      <c r="EA72" s="169"/>
      <c r="EB72" s="77"/>
      <c r="EC72" s="85"/>
      <c r="ED72" s="85"/>
      <c r="EE72" s="74"/>
      <c r="EF72" s="169"/>
      <c r="EG72" s="7"/>
      <c r="EH72" s="85"/>
      <c r="EI72" s="85"/>
      <c r="EJ72" s="74"/>
      <c r="EK72" s="169"/>
      <c r="EL72" s="7"/>
      <c r="EM72" s="85"/>
      <c r="EN72" s="85"/>
      <c r="EO72" s="74"/>
      <c r="EP72" s="169"/>
      <c r="EQ72" s="7"/>
      <c r="ER72" s="85"/>
      <c r="ES72" s="85"/>
      <c r="ET72" s="74"/>
      <c r="EU72" s="169"/>
      <c r="EV72" s="7"/>
    </row>
    <row r="73" spans="1:155" ht="21.75" thickBot="1">
      <c r="A73" s="261"/>
      <c r="B73" s="262" t="s">
        <v>43</v>
      </c>
      <c r="C73" s="106"/>
      <c r="D73" s="106"/>
      <c r="E73" s="81">
        <v>0</v>
      </c>
      <c r="F73" s="369">
        <v>0</v>
      </c>
      <c r="G73" s="83">
        <v>0</v>
      </c>
      <c r="H73" s="106"/>
      <c r="I73" s="106"/>
      <c r="J73" s="81">
        <v>800</v>
      </c>
      <c r="K73" s="369">
        <v>1000</v>
      </c>
      <c r="L73" s="83">
        <v>8</v>
      </c>
      <c r="M73" s="106"/>
      <c r="N73" s="106"/>
      <c r="O73" s="81">
        <v>0</v>
      </c>
      <c r="P73" s="369">
        <v>0</v>
      </c>
      <c r="Q73" s="83">
        <v>0</v>
      </c>
      <c r="R73" s="106"/>
      <c r="S73" s="106"/>
      <c r="T73" s="81">
        <v>0</v>
      </c>
      <c r="U73" s="369">
        <v>0</v>
      </c>
      <c r="V73" s="83">
        <v>0</v>
      </c>
      <c r="W73" s="106"/>
      <c r="X73" s="106"/>
      <c r="Y73" s="81">
        <v>0</v>
      </c>
      <c r="Z73" s="369">
        <v>0</v>
      </c>
      <c r="AA73" s="83">
        <v>0</v>
      </c>
      <c r="AB73" s="106"/>
      <c r="AC73" s="106"/>
      <c r="AD73" s="81">
        <v>0</v>
      </c>
      <c r="AE73" s="369">
        <v>0</v>
      </c>
      <c r="AF73" s="83">
        <v>0</v>
      </c>
      <c r="AG73" s="106"/>
      <c r="AH73" s="106"/>
      <c r="AI73" s="81">
        <v>0</v>
      </c>
      <c r="AJ73" s="369">
        <v>0</v>
      </c>
      <c r="AK73" s="83">
        <v>0</v>
      </c>
      <c r="AL73" s="106"/>
      <c r="AM73" s="106"/>
      <c r="AN73" s="81">
        <v>0</v>
      </c>
      <c r="AO73" s="369">
        <v>0</v>
      </c>
      <c r="AP73" s="83">
        <v>0</v>
      </c>
      <c r="AQ73" s="106"/>
      <c r="AR73" s="106"/>
      <c r="AS73" s="81">
        <v>0</v>
      </c>
      <c r="AT73" s="369">
        <v>0</v>
      </c>
      <c r="AU73" s="83">
        <v>0</v>
      </c>
      <c r="AV73" s="106"/>
      <c r="AW73" s="106"/>
      <c r="AX73" s="81">
        <v>0</v>
      </c>
      <c r="AY73" s="369">
        <v>0</v>
      </c>
      <c r="AZ73" s="83">
        <v>0</v>
      </c>
      <c r="BA73" s="106"/>
      <c r="BB73" s="106"/>
      <c r="BC73" s="81">
        <v>0</v>
      </c>
      <c r="BD73" s="369">
        <v>0</v>
      </c>
      <c r="BE73" s="83">
        <v>0</v>
      </c>
      <c r="BF73" s="106"/>
      <c r="BG73" s="106"/>
      <c r="BH73" s="81">
        <v>0</v>
      </c>
      <c r="BI73" s="369">
        <v>0</v>
      </c>
      <c r="BJ73" s="83">
        <v>0</v>
      </c>
      <c r="BK73" s="106"/>
      <c r="BL73" s="106"/>
      <c r="BM73" s="81">
        <v>0</v>
      </c>
      <c r="BN73" s="369">
        <v>0</v>
      </c>
      <c r="BO73" s="83">
        <v>0</v>
      </c>
      <c r="BP73" s="106"/>
      <c r="BQ73" s="106"/>
      <c r="BR73" s="81">
        <v>0</v>
      </c>
      <c r="BS73" s="369">
        <v>0</v>
      </c>
      <c r="BT73" s="83">
        <v>0</v>
      </c>
      <c r="BU73" s="106"/>
      <c r="BV73" s="106"/>
      <c r="BW73" s="81">
        <v>0</v>
      </c>
      <c r="BX73" s="369">
        <v>0</v>
      </c>
      <c r="BY73" s="83">
        <v>0</v>
      </c>
      <c r="BZ73" s="106"/>
      <c r="CA73" s="106"/>
      <c r="CB73" s="81">
        <v>0</v>
      </c>
      <c r="CC73" s="369">
        <v>0</v>
      </c>
      <c r="CD73" s="83">
        <v>0</v>
      </c>
      <c r="CE73" s="106"/>
      <c r="CF73" s="106"/>
      <c r="CG73" s="81">
        <v>0</v>
      </c>
      <c r="CH73" s="369">
        <v>0</v>
      </c>
      <c r="CI73" s="83">
        <v>0</v>
      </c>
      <c r="CJ73" s="106"/>
      <c r="CK73" s="106"/>
      <c r="CL73" s="81">
        <v>0</v>
      </c>
      <c r="CM73" s="369">
        <v>0</v>
      </c>
      <c r="CN73" s="83">
        <v>0</v>
      </c>
      <c r="CO73" s="106"/>
      <c r="CP73" s="106"/>
      <c r="CQ73" s="81">
        <v>0</v>
      </c>
      <c r="CR73" s="369">
        <v>0</v>
      </c>
      <c r="CS73" s="83">
        <v>0</v>
      </c>
      <c r="CT73" s="106"/>
      <c r="CU73" s="106"/>
      <c r="CV73" s="81">
        <v>0</v>
      </c>
      <c r="CW73" s="369">
        <v>0</v>
      </c>
      <c r="CX73" s="83">
        <v>0</v>
      </c>
      <c r="CY73" s="106"/>
      <c r="CZ73" s="106"/>
      <c r="DA73" s="81">
        <v>0</v>
      </c>
      <c r="DB73" s="369">
        <v>0</v>
      </c>
      <c r="DC73" s="83">
        <v>0</v>
      </c>
      <c r="DD73" s="106"/>
      <c r="DE73" s="106"/>
      <c r="DF73" s="81">
        <v>0</v>
      </c>
      <c r="DG73" s="369">
        <v>0</v>
      </c>
      <c r="DH73" s="83">
        <v>0</v>
      </c>
      <c r="DI73" s="106"/>
      <c r="DJ73" s="106"/>
      <c r="DK73" s="81">
        <v>0</v>
      </c>
      <c r="DL73" s="369">
        <v>0</v>
      </c>
      <c r="DM73" s="83">
        <v>0</v>
      </c>
      <c r="DN73" s="392"/>
      <c r="DO73" s="392"/>
      <c r="DP73" s="81">
        <v>0</v>
      </c>
      <c r="DQ73" s="369">
        <v>0</v>
      </c>
      <c r="DR73" s="83">
        <v>0</v>
      </c>
      <c r="DS73" s="392"/>
      <c r="DT73" s="392"/>
      <c r="DU73" s="81">
        <v>0</v>
      </c>
      <c r="DV73" s="369">
        <v>0</v>
      </c>
      <c r="DW73" s="83">
        <v>0</v>
      </c>
      <c r="DX73" s="392"/>
      <c r="DY73" s="392"/>
      <c r="DZ73" s="81">
        <v>0</v>
      </c>
      <c r="EA73" s="369">
        <v>0</v>
      </c>
      <c r="EB73" s="83">
        <v>0</v>
      </c>
      <c r="EC73" s="106"/>
      <c r="ED73" s="106"/>
      <c r="EE73" s="81">
        <v>0</v>
      </c>
      <c r="EF73" s="369">
        <v>0</v>
      </c>
      <c r="EG73" s="83">
        <v>0</v>
      </c>
      <c r="EH73" s="106"/>
      <c r="EI73" s="106"/>
      <c r="EJ73" s="81">
        <v>0</v>
      </c>
      <c r="EK73" s="369">
        <v>0</v>
      </c>
      <c r="EL73" s="83">
        <v>0</v>
      </c>
      <c r="EM73" s="106"/>
      <c r="EN73" s="106"/>
      <c r="EO73" s="81">
        <v>0</v>
      </c>
      <c r="EP73" s="369">
        <v>0</v>
      </c>
      <c r="EQ73" s="83">
        <v>0</v>
      </c>
      <c r="ER73" s="106"/>
      <c r="ES73" s="106"/>
      <c r="ET73" s="81">
        <v>0</v>
      </c>
      <c r="EU73" s="369">
        <v>0</v>
      </c>
      <c r="EV73" s="83">
        <v>0</v>
      </c>
    </row>
    <row r="74" spans="1:155" s="55" customFormat="1" ht="21">
      <c r="A74" s="306">
        <v>10</v>
      </c>
      <c r="B74" s="227" t="s">
        <v>217</v>
      </c>
      <c r="C74" s="150" t="s">
        <v>38</v>
      </c>
      <c r="D74" s="146"/>
      <c r="E74" s="147">
        <v>0</v>
      </c>
      <c r="F74" s="169">
        <v>0</v>
      </c>
      <c r="G74" s="148">
        <v>0</v>
      </c>
      <c r="H74" s="150" t="s">
        <v>38</v>
      </c>
      <c r="I74" s="146">
        <v>2523</v>
      </c>
      <c r="J74" s="154">
        <v>214</v>
      </c>
      <c r="K74" s="236">
        <v>200</v>
      </c>
      <c r="L74" s="148">
        <v>0.7</v>
      </c>
      <c r="M74" s="150" t="s">
        <v>38</v>
      </c>
      <c r="N74" s="146">
        <v>2523</v>
      </c>
      <c r="O74" s="154">
        <v>285</v>
      </c>
      <c r="P74" s="236">
        <v>200</v>
      </c>
      <c r="Q74" s="148">
        <v>0.7</v>
      </c>
      <c r="R74" s="150" t="s">
        <v>38</v>
      </c>
      <c r="S74" s="146">
        <v>2523</v>
      </c>
      <c r="T74" s="154">
        <v>285</v>
      </c>
      <c r="U74" s="236">
        <v>200</v>
      </c>
      <c r="V74" s="148"/>
      <c r="W74" s="150" t="s">
        <v>38</v>
      </c>
      <c r="X74" s="146">
        <v>2523</v>
      </c>
      <c r="Y74" s="154">
        <v>200</v>
      </c>
      <c r="Z74" s="236">
        <v>200</v>
      </c>
      <c r="AA74" s="148">
        <v>0.7</v>
      </c>
      <c r="AB74" s="150" t="s">
        <v>38</v>
      </c>
      <c r="AC74" s="146"/>
      <c r="AD74" s="154"/>
      <c r="AE74" s="236"/>
      <c r="AF74" s="148">
        <v>0</v>
      </c>
      <c r="AG74" s="150" t="s">
        <v>38</v>
      </c>
      <c r="AH74" s="146">
        <v>2523</v>
      </c>
      <c r="AI74" s="154">
        <v>200</v>
      </c>
      <c r="AJ74" s="236">
        <v>200</v>
      </c>
      <c r="AK74" s="148">
        <v>0.7</v>
      </c>
      <c r="AL74" s="150" t="s">
        <v>38</v>
      </c>
      <c r="AM74" s="146"/>
      <c r="AN74" s="154"/>
      <c r="AO74" s="236"/>
      <c r="AP74" s="148">
        <v>0</v>
      </c>
      <c r="AQ74" s="150" t="s">
        <v>38</v>
      </c>
      <c r="AR74" s="146">
        <v>2523</v>
      </c>
      <c r="AS74" s="154">
        <v>200</v>
      </c>
      <c r="AT74" s="236">
        <v>200</v>
      </c>
      <c r="AU74" s="148">
        <v>0.7</v>
      </c>
      <c r="AV74" s="150" t="s">
        <v>38</v>
      </c>
      <c r="AW74" s="146"/>
      <c r="AX74" s="154">
        <v>0</v>
      </c>
      <c r="AY74" s="236">
        <v>0</v>
      </c>
      <c r="AZ74" s="148">
        <v>0</v>
      </c>
      <c r="BA74" s="150" t="s">
        <v>38</v>
      </c>
      <c r="BB74" s="146">
        <v>2523</v>
      </c>
      <c r="BC74" s="154">
        <v>206</v>
      </c>
      <c r="BD74" s="236">
        <v>200</v>
      </c>
      <c r="BE74" s="148">
        <v>0.7</v>
      </c>
      <c r="BF74" s="150" t="s">
        <v>38</v>
      </c>
      <c r="BG74" s="146"/>
      <c r="BH74" s="154">
        <v>0</v>
      </c>
      <c r="BI74" s="236">
        <v>0</v>
      </c>
      <c r="BJ74" s="148">
        <v>0</v>
      </c>
      <c r="BK74" s="150" t="s">
        <v>38</v>
      </c>
      <c r="BL74" s="146">
        <v>2524</v>
      </c>
      <c r="BM74" s="154">
        <v>300</v>
      </c>
      <c r="BN74" s="236">
        <v>300</v>
      </c>
      <c r="BO74" s="148">
        <v>1.05</v>
      </c>
      <c r="BP74" s="150" t="s">
        <v>38</v>
      </c>
      <c r="BQ74" s="146"/>
      <c r="BR74" s="154">
        <v>0</v>
      </c>
      <c r="BS74" s="236">
        <v>0</v>
      </c>
      <c r="BT74" s="148">
        <v>0</v>
      </c>
      <c r="BU74" s="150" t="s">
        <v>38</v>
      </c>
      <c r="BV74" s="394" t="s">
        <v>439</v>
      </c>
      <c r="BW74" s="154">
        <v>236</v>
      </c>
      <c r="BX74" s="236">
        <v>250</v>
      </c>
      <c r="BY74" s="148">
        <v>0.875</v>
      </c>
      <c r="BZ74" s="150" t="s">
        <v>38</v>
      </c>
      <c r="CA74" s="146"/>
      <c r="CB74" s="154">
        <v>0</v>
      </c>
      <c r="CC74" s="236">
        <v>0</v>
      </c>
      <c r="CD74" s="148">
        <v>0</v>
      </c>
      <c r="CE74" s="150" t="s">
        <v>38</v>
      </c>
      <c r="CF74" s="146">
        <v>2520</v>
      </c>
      <c r="CG74" s="154">
        <v>300</v>
      </c>
      <c r="CH74" s="236">
        <v>300</v>
      </c>
      <c r="CI74" s="148">
        <v>1.05</v>
      </c>
      <c r="CJ74" s="150" t="s">
        <v>38</v>
      </c>
      <c r="CK74" s="146"/>
      <c r="CL74" s="154">
        <v>0</v>
      </c>
      <c r="CM74" s="236">
        <v>0</v>
      </c>
      <c r="CN74" s="148">
        <v>0</v>
      </c>
      <c r="CO74" s="150" t="s">
        <v>38</v>
      </c>
      <c r="CP74" s="146">
        <v>2520</v>
      </c>
      <c r="CQ74" s="154">
        <v>300</v>
      </c>
      <c r="CR74" s="236">
        <v>300</v>
      </c>
      <c r="CS74" s="148">
        <v>1.05</v>
      </c>
      <c r="CT74" s="150" t="s">
        <v>38</v>
      </c>
      <c r="CU74" s="146"/>
      <c r="CV74" s="154">
        <v>0</v>
      </c>
      <c r="CW74" s="236">
        <v>0</v>
      </c>
      <c r="CX74" s="148">
        <v>0</v>
      </c>
      <c r="CY74" s="150" t="s">
        <v>38</v>
      </c>
      <c r="CZ74" s="146">
        <v>2520</v>
      </c>
      <c r="DA74" s="154">
        <v>300</v>
      </c>
      <c r="DB74" s="236">
        <v>300</v>
      </c>
      <c r="DC74" s="148">
        <v>1.05</v>
      </c>
      <c r="DD74" s="150" t="s">
        <v>38</v>
      </c>
      <c r="DE74" s="146"/>
      <c r="DF74" s="154">
        <v>0</v>
      </c>
      <c r="DG74" s="236">
        <v>0</v>
      </c>
      <c r="DH74" s="148">
        <v>0</v>
      </c>
      <c r="DI74" s="150" t="s">
        <v>38</v>
      </c>
      <c r="DJ74" s="146">
        <v>2520</v>
      </c>
      <c r="DK74" s="154">
        <v>300</v>
      </c>
      <c r="DL74" s="236">
        <v>300</v>
      </c>
      <c r="DM74" s="148">
        <v>1.05</v>
      </c>
      <c r="DN74" s="395" t="s">
        <v>38</v>
      </c>
      <c r="DO74" s="396"/>
      <c r="DP74" s="396"/>
      <c r="DQ74" s="397"/>
      <c r="DR74" s="396"/>
      <c r="DS74" s="395" t="s">
        <v>38</v>
      </c>
      <c r="DT74" s="396">
        <v>2520</v>
      </c>
      <c r="DU74" s="396">
        <v>300</v>
      </c>
      <c r="DV74" s="397">
        <v>300</v>
      </c>
      <c r="DW74" s="396"/>
      <c r="DX74" s="395" t="s">
        <v>38</v>
      </c>
      <c r="DY74" s="396"/>
      <c r="DZ74" s="396"/>
      <c r="EA74" s="397"/>
      <c r="EB74" s="396"/>
      <c r="EC74" s="395" t="s">
        <v>38</v>
      </c>
      <c r="ED74" s="396">
        <v>2520</v>
      </c>
      <c r="EE74" s="396">
        <v>425</v>
      </c>
      <c r="EF74" s="397">
        <v>400</v>
      </c>
      <c r="EG74" s="396"/>
      <c r="EH74" s="395" t="s">
        <v>38</v>
      </c>
      <c r="EI74" s="396"/>
      <c r="EJ74" s="396"/>
      <c r="EK74" s="397"/>
      <c r="EL74" s="396"/>
      <c r="EM74" s="395" t="s">
        <v>38</v>
      </c>
      <c r="EN74" s="396"/>
      <c r="EO74" s="396"/>
      <c r="EP74" s="397"/>
      <c r="EQ74" s="396"/>
      <c r="ER74" s="395" t="s">
        <v>38</v>
      </c>
      <c r="ES74" s="396"/>
      <c r="ET74" s="396"/>
      <c r="EU74" s="397"/>
      <c r="EV74" s="396"/>
      <c r="EW74" s="170"/>
      <c r="EX74" s="170"/>
      <c r="EY74" s="170"/>
    </row>
    <row r="75" spans="1:155" s="55" customFormat="1" ht="21">
      <c r="A75" s="226"/>
      <c r="B75" s="226" t="s">
        <v>218</v>
      </c>
      <c r="C75" s="149" t="s">
        <v>39</v>
      </c>
      <c r="D75" s="149"/>
      <c r="E75" s="147">
        <v>0</v>
      </c>
      <c r="F75" s="169">
        <v>0</v>
      </c>
      <c r="G75" s="148">
        <v>0</v>
      </c>
      <c r="H75" s="149" t="s">
        <v>39</v>
      </c>
      <c r="I75" s="149"/>
      <c r="J75" s="147">
        <v>0</v>
      </c>
      <c r="K75" s="169">
        <v>0</v>
      </c>
      <c r="L75" s="148">
        <v>0</v>
      </c>
      <c r="M75" s="149" t="s">
        <v>39</v>
      </c>
      <c r="N75" s="149"/>
      <c r="O75" s="147">
        <v>0</v>
      </c>
      <c r="P75" s="169">
        <v>0</v>
      </c>
      <c r="Q75" s="148">
        <v>0</v>
      </c>
      <c r="R75" s="149" t="s">
        <v>39</v>
      </c>
      <c r="S75" s="149"/>
      <c r="T75" s="147">
        <v>0</v>
      </c>
      <c r="U75" s="169">
        <v>0</v>
      </c>
      <c r="V75" s="148">
        <v>0</v>
      </c>
      <c r="W75" s="149" t="s">
        <v>39</v>
      </c>
      <c r="X75" s="149"/>
      <c r="Y75" s="147">
        <v>0</v>
      </c>
      <c r="Z75" s="169">
        <v>0</v>
      </c>
      <c r="AA75" s="148">
        <v>0</v>
      </c>
      <c r="AB75" s="149" t="s">
        <v>39</v>
      </c>
      <c r="AC75" s="149"/>
      <c r="AD75" s="147">
        <v>0</v>
      </c>
      <c r="AE75" s="169">
        <v>0</v>
      </c>
      <c r="AF75" s="148">
        <v>0</v>
      </c>
      <c r="AG75" s="149" t="s">
        <v>39</v>
      </c>
      <c r="AH75" s="149"/>
      <c r="AI75" s="147">
        <v>0</v>
      </c>
      <c r="AJ75" s="169">
        <v>0</v>
      </c>
      <c r="AK75" s="148">
        <v>0</v>
      </c>
      <c r="AL75" s="149" t="s">
        <v>39</v>
      </c>
      <c r="AM75" s="149"/>
      <c r="AN75" s="147">
        <v>0</v>
      </c>
      <c r="AO75" s="169">
        <v>0</v>
      </c>
      <c r="AP75" s="148">
        <v>0</v>
      </c>
      <c r="AQ75" s="149" t="s">
        <v>39</v>
      </c>
      <c r="AR75" s="149"/>
      <c r="AS75" s="147"/>
      <c r="AT75" s="169"/>
      <c r="AU75" s="148">
        <v>0</v>
      </c>
      <c r="AV75" s="149" t="s">
        <v>39</v>
      </c>
      <c r="AW75" s="149"/>
      <c r="AX75" s="147"/>
      <c r="AY75" s="169"/>
      <c r="AZ75" s="148">
        <v>0</v>
      </c>
      <c r="BA75" s="149" t="s">
        <v>39</v>
      </c>
      <c r="BB75" s="149"/>
      <c r="BC75" s="147"/>
      <c r="BD75" s="169"/>
      <c r="BE75" s="148">
        <v>0</v>
      </c>
      <c r="BF75" s="149" t="s">
        <v>39</v>
      </c>
      <c r="BG75" s="149"/>
      <c r="BH75" s="147"/>
      <c r="BI75" s="169"/>
      <c r="BJ75" s="148">
        <v>0</v>
      </c>
      <c r="BK75" s="149" t="s">
        <v>39</v>
      </c>
      <c r="BL75" s="149"/>
      <c r="BM75" s="147"/>
      <c r="BN75" s="169"/>
      <c r="BO75" s="148">
        <v>0</v>
      </c>
      <c r="BP75" s="149" t="s">
        <v>39</v>
      </c>
      <c r="BQ75" s="149"/>
      <c r="BR75" s="147"/>
      <c r="BS75" s="169"/>
      <c r="BT75" s="148">
        <v>0</v>
      </c>
      <c r="BU75" s="149" t="s">
        <v>39</v>
      </c>
      <c r="BV75" s="149"/>
      <c r="BW75" s="147"/>
      <c r="BX75" s="169"/>
      <c r="BY75" s="148">
        <v>0</v>
      </c>
      <c r="BZ75" s="149" t="s">
        <v>39</v>
      </c>
      <c r="CA75" s="149"/>
      <c r="CB75" s="147"/>
      <c r="CC75" s="169"/>
      <c r="CD75" s="148">
        <v>0</v>
      </c>
      <c r="CE75" s="149" t="s">
        <v>39</v>
      </c>
      <c r="CF75" s="149"/>
      <c r="CG75" s="147"/>
      <c r="CH75" s="169"/>
      <c r="CI75" s="148">
        <v>0</v>
      </c>
      <c r="CJ75" s="149" t="s">
        <v>39</v>
      </c>
      <c r="CK75" s="149"/>
      <c r="CL75" s="147"/>
      <c r="CM75" s="169"/>
      <c r="CN75" s="148">
        <v>0</v>
      </c>
      <c r="CO75" s="149" t="s">
        <v>39</v>
      </c>
      <c r="CP75" s="149"/>
      <c r="CQ75" s="147"/>
      <c r="CR75" s="169"/>
      <c r="CS75" s="148">
        <v>0</v>
      </c>
      <c r="CT75" s="149" t="s">
        <v>39</v>
      </c>
      <c r="CU75" s="149"/>
      <c r="CV75" s="147"/>
      <c r="CW75" s="169"/>
      <c r="CX75" s="148">
        <v>0</v>
      </c>
      <c r="CY75" s="149" t="s">
        <v>39</v>
      </c>
      <c r="CZ75" s="149"/>
      <c r="DA75" s="147"/>
      <c r="DB75" s="169"/>
      <c r="DC75" s="148">
        <v>0</v>
      </c>
      <c r="DD75" s="149" t="s">
        <v>39</v>
      </c>
      <c r="DE75" s="149"/>
      <c r="DF75" s="147"/>
      <c r="DG75" s="169"/>
      <c r="DH75" s="148">
        <v>0</v>
      </c>
      <c r="DI75" s="149" t="s">
        <v>39</v>
      </c>
      <c r="DJ75" s="149"/>
      <c r="DK75" s="147"/>
      <c r="DL75" s="169"/>
      <c r="DM75" s="148">
        <v>0</v>
      </c>
      <c r="DN75" s="149" t="s">
        <v>39</v>
      </c>
      <c r="DO75" s="396"/>
      <c r="DP75" s="396"/>
      <c r="DQ75" s="397"/>
      <c r="DR75" s="396"/>
      <c r="DS75" s="149" t="s">
        <v>39</v>
      </c>
      <c r="DT75" s="396"/>
      <c r="DU75" s="396"/>
      <c r="DV75" s="397"/>
      <c r="DW75" s="396"/>
      <c r="DX75" s="149" t="s">
        <v>39</v>
      </c>
      <c r="DY75" s="396"/>
      <c r="DZ75" s="396"/>
      <c r="EA75" s="397"/>
      <c r="EB75" s="396"/>
      <c r="EC75" s="149" t="s">
        <v>39</v>
      </c>
      <c r="ED75" s="396"/>
      <c r="EE75" s="396"/>
      <c r="EF75" s="397"/>
      <c r="EG75" s="396"/>
      <c r="EH75" s="149" t="s">
        <v>39</v>
      </c>
      <c r="EI75" s="396"/>
      <c r="EJ75" s="396"/>
      <c r="EK75" s="397"/>
      <c r="EL75" s="396"/>
      <c r="EM75" s="149" t="s">
        <v>39</v>
      </c>
      <c r="EN75" s="396">
        <v>2523</v>
      </c>
      <c r="EO75" s="396">
        <v>214</v>
      </c>
      <c r="EP75" s="397">
        <v>200</v>
      </c>
      <c r="EQ75" s="396"/>
      <c r="ER75" s="149" t="s">
        <v>39</v>
      </c>
      <c r="ES75" s="396"/>
      <c r="ET75" s="396"/>
      <c r="EU75" s="397"/>
      <c r="EV75" s="396"/>
      <c r="EW75" s="170"/>
      <c r="EX75" s="170"/>
      <c r="EY75" s="170"/>
    </row>
    <row r="76" spans="1:155" s="55" customFormat="1" ht="21">
      <c r="A76" s="226"/>
      <c r="B76" s="311"/>
      <c r="C76" s="146" t="s">
        <v>96</v>
      </c>
      <c r="D76" s="149"/>
      <c r="E76" s="147">
        <v>0</v>
      </c>
      <c r="F76" s="169">
        <v>0</v>
      </c>
      <c r="G76" s="148">
        <v>0</v>
      </c>
      <c r="H76" s="146" t="s">
        <v>96</v>
      </c>
      <c r="I76" s="149"/>
      <c r="J76" s="147">
        <v>0</v>
      </c>
      <c r="K76" s="169">
        <v>0</v>
      </c>
      <c r="L76" s="148">
        <v>0</v>
      </c>
      <c r="M76" s="146" t="s">
        <v>96</v>
      </c>
      <c r="N76" s="149"/>
      <c r="O76" s="147">
        <v>0</v>
      </c>
      <c r="P76" s="169">
        <v>0</v>
      </c>
      <c r="Q76" s="148">
        <v>0</v>
      </c>
      <c r="R76" s="146" t="s">
        <v>96</v>
      </c>
      <c r="S76" s="149"/>
      <c r="T76" s="147">
        <v>0</v>
      </c>
      <c r="U76" s="169">
        <v>0</v>
      </c>
      <c r="V76" s="148">
        <v>0</v>
      </c>
      <c r="W76" s="146" t="s">
        <v>96</v>
      </c>
      <c r="X76" s="149"/>
      <c r="Y76" s="147">
        <v>0</v>
      </c>
      <c r="Z76" s="169">
        <v>0</v>
      </c>
      <c r="AA76" s="148">
        <v>0</v>
      </c>
      <c r="AB76" s="146" t="s">
        <v>96</v>
      </c>
      <c r="AC76" s="149"/>
      <c r="AD76" s="147">
        <v>0</v>
      </c>
      <c r="AE76" s="169">
        <v>0</v>
      </c>
      <c r="AF76" s="148">
        <v>0</v>
      </c>
      <c r="AG76" s="146" t="s">
        <v>96</v>
      </c>
      <c r="AH76" s="149"/>
      <c r="AI76" s="147">
        <v>0</v>
      </c>
      <c r="AJ76" s="169">
        <v>0</v>
      </c>
      <c r="AK76" s="148">
        <v>0</v>
      </c>
      <c r="AL76" s="146" t="s">
        <v>96</v>
      </c>
      <c r="AM76" s="149"/>
      <c r="AN76" s="147">
        <v>0</v>
      </c>
      <c r="AO76" s="169">
        <v>0</v>
      </c>
      <c r="AP76" s="148">
        <v>0</v>
      </c>
      <c r="AQ76" s="146" t="s">
        <v>96</v>
      </c>
      <c r="AR76" s="149"/>
      <c r="AS76" s="147">
        <v>0</v>
      </c>
      <c r="AT76" s="169">
        <v>0</v>
      </c>
      <c r="AU76" s="148">
        <v>0</v>
      </c>
      <c r="AV76" s="146" t="s">
        <v>96</v>
      </c>
      <c r="AW76" s="149"/>
      <c r="AX76" s="147">
        <v>0</v>
      </c>
      <c r="AY76" s="169">
        <v>0</v>
      </c>
      <c r="AZ76" s="148">
        <v>0</v>
      </c>
      <c r="BA76" s="146" t="s">
        <v>96</v>
      </c>
      <c r="BB76" s="149"/>
      <c r="BC76" s="154">
        <v>0</v>
      </c>
      <c r="BD76" s="236">
        <v>0</v>
      </c>
      <c r="BE76" s="148">
        <v>0</v>
      </c>
      <c r="BF76" s="146" t="s">
        <v>96</v>
      </c>
      <c r="BG76" s="149"/>
      <c r="BH76" s="154">
        <v>0</v>
      </c>
      <c r="BI76" s="236">
        <v>0</v>
      </c>
      <c r="BJ76" s="148">
        <v>0</v>
      </c>
      <c r="BK76" s="146" t="s">
        <v>96</v>
      </c>
      <c r="BL76" s="149"/>
      <c r="BM76" s="154">
        <v>0</v>
      </c>
      <c r="BN76" s="236">
        <v>0</v>
      </c>
      <c r="BO76" s="148">
        <v>0</v>
      </c>
      <c r="BP76" s="146" t="s">
        <v>96</v>
      </c>
      <c r="BQ76" s="149"/>
      <c r="BR76" s="154">
        <v>0</v>
      </c>
      <c r="BS76" s="236">
        <v>0</v>
      </c>
      <c r="BT76" s="148">
        <v>0</v>
      </c>
      <c r="BU76" s="146" t="s">
        <v>96</v>
      </c>
      <c r="BV76" s="149"/>
      <c r="BW76" s="154">
        <v>0</v>
      </c>
      <c r="BX76" s="236">
        <v>0</v>
      </c>
      <c r="BY76" s="148">
        <v>0</v>
      </c>
      <c r="BZ76" s="146" t="s">
        <v>96</v>
      </c>
      <c r="CA76" s="149"/>
      <c r="CB76" s="154">
        <v>0</v>
      </c>
      <c r="CC76" s="236">
        <v>0</v>
      </c>
      <c r="CD76" s="148">
        <v>0</v>
      </c>
      <c r="CE76" s="146" t="s">
        <v>96</v>
      </c>
      <c r="CF76" s="149"/>
      <c r="CG76" s="154">
        <v>0</v>
      </c>
      <c r="CH76" s="236">
        <v>0</v>
      </c>
      <c r="CI76" s="148">
        <v>0</v>
      </c>
      <c r="CJ76" s="146" t="s">
        <v>96</v>
      </c>
      <c r="CK76" s="149"/>
      <c r="CL76" s="154">
        <v>0</v>
      </c>
      <c r="CM76" s="236">
        <v>0</v>
      </c>
      <c r="CN76" s="148">
        <v>0</v>
      </c>
      <c r="CO76" s="146" t="s">
        <v>96</v>
      </c>
      <c r="CP76" s="149"/>
      <c r="CQ76" s="154">
        <v>0</v>
      </c>
      <c r="CR76" s="236">
        <v>0</v>
      </c>
      <c r="CS76" s="148">
        <v>0</v>
      </c>
      <c r="CT76" s="146" t="s">
        <v>96</v>
      </c>
      <c r="CU76" s="149"/>
      <c r="CV76" s="154">
        <v>0</v>
      </c>
      <c r="CW76" s="236">
        <v>0</v>
      </c>
      <c r="CX76" s="148">
        <v>0</v>
      </c>
      <c r="CY76" s="146" t="s">
        <v>96</v>
      </c>
      <c r="CZ76" s="149"/>
      <c r="DA76" s="154">
        <v>0</v>
      </c>
      <c r="DB76" s="236">
        <v>0</v>
      </c>
      <c r="DC76" s="148">
        <v>0</v>
      </c>
      <c r="DD76" s="146" t="s">
        <v>96</v>
      </c>
      <c r="DE76" s="149"/>
      <c r="DF76" s="154">
        <v>0</v>
      </c>
      <c r="DG76" s="236">
        <v>0</v>
      </c>
      <c r="DH76" s="148">
        <v>0</v>
      </c>
      <c r="DI76" s="146" t="s">
        <v>96</v>
      </c>
      <c r="DJ76" s="149"/>
      <c r="DK76" s="154">
        <v>0</v>
      </c>
      <c r="DL76" s="236">
        <v>0</v>
      </c>
      <c r="DM76" s="148">
        <v>0</v>
      </c>
      <c r="DN76" s="146" t="s">
        <v>96</v>
      </c>
      <c r="DO76" s="149"/>
      <c r="DP76" s="147">
        <v>0</v>
      </c>
      <c r="DQ76" s="169">
        <v>0</v>
      </c>
      <c r="DR76" s="148">
        <v>0</v>
      </c>
      <c r="DS76" s="146" t="s">
        <v>96</v>
      </c>
      <c r="DT76" s="149"/>
      <c r="DU76" s="147">
        <v>0</v>
      </c>
      <c r="DV76" s="169">
        <v>0</v>
      </c>
      <c r="DW76" s="148">
        <v>0</v>
      </c>
      <c r="DX76" s="146" t="s">
        <v>96</v>
      </c>
      <c r="DY76" s="149"/>
      <c r="DZ76" s="147">
        <v>0</v>
      </c>
      <c r="EA76" s="169">
        <v>0</v>
      </c>
      <c r="EB76" s="148">
        <v>0</v>
      </c>
      <c r="EC76" s="146" t="s">
        <v>96</v>
      </c>
      <c r="ED76" s="149"/>
      <c r="EE76" s="147">
        <v>0</v>
      </c>
      <c r="EF76" s="169">
        <v>0</v>
      </c>
      <c r="EG76" s="148">
        <v>0</v>
      </c>
      <c r="EH76" s="146" t="s">
        <v>96</v>
      </c>
      <c r="EI76" s="149"/>
      <c r="EJ76" s="147">
        <v>0</v>
      </c>
      <c r="EK76" s="169">
        <v>0</v>
      </c>
      <c r="EL76" s="148">
        <v>0</v>
      </c>
      <c r="EM76" s="146" t="s">
        <v>96</v>
      </c>
      <c r="EN76" s="149"/>
      <c r="EO76" s="147">
        <v>0</v>
      </c>
      <c r="EP76" s="169">
        <v>0</v>
      </c>
      <c r="EQ76" s="148">
        <v>0</v>
      </c>
      <c r="ER76" s="146" t="s">
        <v>96</v>
      </c>
      <c r="ES76" s="149"/>
      <c r="ET76" s="147">
        <v>0</v>
      </c>
      <c r="EU76" s="169">
        <v>0</v>
      </c>
      <c r="EV76" s="148">
        <v>0</v>
      </c>
      <c r="EW76" s="170"/>
      <c r="EX76" s="170"/>
      <c r="EY76" s="170"/>
    </row>
    <row r="77" spans="1:155" s="55" customFormat="1" ht="21">
      <c r="A77" s="226"/>
      <c r="B77" s="226"/>
      <c r="C77" s="150"/>
      <c r="D77" s="150"/>
      <c r="E77" s="147"/>
      <c r="F77" s="169"/>
      <c r="G77" s="148"/>
      <c r="H77" s="150"/>
      <c r="I77" s="150"/>
      <c r="J77" s="147"/>
      <c r="K77" s="169"/>
      <c r="L77" s="148"/>
      <c r="M77" s="150"/>
      <c r="N77" s="150"/>
      <c r="O77" s="147"/>
      <c r="P77" s="169"/>
      <c r="Q77" s="148"/>
      <c r="R77" s="150"/>
      <c r="S77" s="150"/>
      <c r="T77" s="147"/>
      <c r="U77" s="169"/>
      <c r="V77" s="148"/>
      <c r="W77" s="150"/>
      <c r="X77" s="150"/>
      <c r="Y77" s="147"/>
      <c r="Z77" s="169"/>
      <c r="AA77" s="148"/>
      <c r="AB77" s="150"/>
      <c r="AC77" s="150"/>
      <c r="AD77" s="147"/>
      <c r="AE77" s="169"/>
      <c r="AF77" s="148"/>
      <c r="AG77" s="150"/>
      <c r="AH77" s="150"/>
      <c r="AI77" s="147"/>
      <c r="AJ77" s="169"/>
      <c r="AK77" s="148"/>
      <c r="AL77" s="150"/>
      <c r="AM77" s="150"/>
      <c r="AN77" s="147"/>
      <c r="AO77" s="169"/>
      <c r="AP77" s="148"/>
      <c r="AQ77" s="150"/>
      <c r="AR77" s="150"/>
      <c r="AS77" s="147"/>
      <c r="AT77" s="169"/>
      <c r="AU77" s="148"/>
      <c r="AV77" s="150"/>
      <c r="AW77" s="150"/>
      <c r="AX77" s="147"/>
      <c r="AY77" s="169"/>
      <c r="AZ77" s="148"/>
      <c r="BA77" s="150"/>
      <c r="BB77" s="150"/>
      <c r="BC77" s="147"/>
      <c r="BD77" s="169"/>
      <c r="BE77" s="148"/>
      <c r="BF77" s="150"/>
      <c r="BG77" s="150"/>
      <c r="BH77" s="147"/>
      <c r="BI77" s="169"/>
      <c r="BJ77" s="148"/>
      <c r="BK77" s="150"/>
      <c r="BL77" s="150"/>
      <c r="BM77" s="147"/>
      <c r="BN77" s="169"/>
      <c r="BO77" s="148"/>
      <c r="BP77" s="150"/>
      <c r="BQ77" s="150"/>
      <c r="BR77" s="147"/>
      <c r="BS77" s="169"/>
      <c r="BT77" s="148"/>
      <c r="BU77" s="150"/>
      <c r="BV77" s="150"/>
      <c r="BW77" s="147"/>
      <c r="BX77" s="169"/>
      <c r="BY77" s="148"/>
      <c r="BZ77" s="150"/>
      <c r="CA77" s="150"/>
      <c r="CB77" s="147"/>
      <c r="CC77" s="169"/>
      <c r="CD77" s="148"/>
      <c r="CE77" s="150"/>
      <c r="CF77" s="150"/>
      <c r="CG77" s="147"/>
      <c r="CH77" s="169"/>
      <c r="CI77" s="148"/>
      <c r="CJ77" s="150"/>
      <c r="CK77" s="150"/>
      <c r="CL77" s="147"/>
      <c r="CM77" s="169"/>
      <c r="CN77" s="148"/>
      <c r="CO77" s="150"/>
      <c r="CP77" s="150"/>
      <c r="CQ77" s="147"/>
      <c r="CR77" s="169"/>
      <c r="CS77" s="148"/>
      <c r="CT77" s="150"/>
      <c r="CU77" s="150"/>
      <c r="CV77" s="147"/>
      <c r="CW77" s="169"/>
      <c r="CX77" s="148"/>
      <c r="CY77" s="150"/>
      <c r="CZ77" s="150"/>
      <c r="DA77" s="147"/>
      <c r="DB77" s="169"/>
      <c r="DC77" s="148"/>
      <c r="DD77" s="150"/>
      <c r="DE77" s="150"/>
      <c r="DF77" s="147"/>
      <c r="DG77" s="169"/>
      <c r="DH77" s="148"/>
      <c r="DI77" s="150"/>
      <c r="DJ77" s="150"/>
      <c r="DK77" s="147"/>
      <c r="DL77" s="169"/>
      <c r="DM77" s="148"/>
      <c r="DN77" s="149"/>
      <c r="DO77" s="149"/>
      <c r="DP77" s="149"/>
      <c r="DQ77" s="169"/>
      <c r="DR77" s="149"/>
      <c r="DS77" s="149"/>
      <c r="DT77" s="149"/>
      <c r="DU77" s="149"/>
      <c r="DV77" s="169"/>
      <c r="DW77" s="149"/>
      <c r="DX77" s="149"/>
      <c r="DY77" s="149"/>
      <c r="DZ77" s="149"/>
      <c r="EA77" s="169"/>
      <c r="EB77" s="149"/>
      <c r="EC77" s="150"/>
      <c r="ED77" s="150"/>
      <c r="EE77" s="147"/>
      <c r="EF77" s="169"/>
      <c r="EG77" s="148"/>
      <c r="EH77" s="150"/>
      <c r="EI77" s="150"/>
      <c r="EJ77" s="147"/>
      <c r="EK77" s="169"/>
      <c r="EL77" s="148"/>
      <c r="EM77" s="150"/>
      <c r="EN77" s="150"/>
      <c r="EO77" s="147"/>
      <c r="EP77" s="169"/>
      <c r="EQ77" s="148"/>
      <c r="ER77" s="150"/>
      <c r="ES77" s="150"/>
      <c r="ET77" s="147"/>
      <c r="EU77" s="169"/>
      <c r="EV77" s="148"/>
      <c r="EW77" s="170"/>
      <c r="EX77" s="170"/>
      <c r="EY77" s="170"/>
    </row>
    <row r="78" spans="1:155" s="55" customFormat="1" ht="21">
      <c r="A78" s="226"/>
      <c r="B78" s="308"/>
      <c r="C78" s="150"/>
      <c r="D78" s="150"/>
      <c r="E78" s="147"/>
      <c r="F78" s="169"/>
      <c r="G78" s="148"/>
      <c r="H78" s="150"/>
      <c r="I78" s="150"/>
      <c r="J78" s="147"/>
      <c r="K78" s="169"/>
      <c r="L78" s="148"/>
      <c r="M78" s="150"/>
      <c r="N78" s="150"/>
      <c r="O78" s="147"/>
      <c r="P78" s="169"/>
      <c r="Q78" s="148"/>
      <c r="R78" s="150"/>
      <c r="S78" s="150"/>
      <c r="T78" s="147"/>
      <c r="U78" s="169"/>
      <c r="V78" s="148"/>
      <c r="W78" s="150"/>
      <c r="X78" s="150"/>
      <c r="Y78" s="147"/>
      <c r="Z78" s="169"/>
      <c r="AA78" s="148"/>
      <c r="AB78" s="150"/>
      <c r="AC78" s="150"/>
      <c r="AD78" s="147"/>
      <c r="AE78" s="169"/>
      <c r="AF78" s="148"/>
      <c r="AG78" s="150"/>
      <c r="AH78" s="150"/>
      <c r="AI78" s="147"/>
      <c r="AJ78" s="169"/>
      <c r="AK78" s="148"/>
      <c r="AL78" s="150"/>
      <c r="AM78" s="150"/>
      <c r="AN78" s="147"/>
      <c r="AO78" s="169"/>
      <c r="AP78" s="148"/>
      <c r="AQ78" s="150"/>
      <c r="AR78" s="150"/>
      <c r="AS78" s="147"/>
      <c r="AT78" s="169"/>
      <c r="AU78" s="148"/>
      <c r="AV78" s="150"/>
      <c r="AW78" s="150"/>
      <c r="AX78" s="147"/>
      <c r="AY78" s="169"/>
      <c r="AZ78" s="148"/>
      <c r="BA78" s="150"/>
      <c r="BB78" s="150"/>
      <c r="BC78" s="147"/>
      <c r="BD78" s="169"/>
      <c r="BE78" s="148"/>
      <c r="BF78" s="150"/>
      <c r="BG78" s="150"/>
      <c r="BH78" s="147"/>
      <c r="BI78" s="169"/>
      <c r="BJ78" s="148"/>
      <c r="BK78" s="150"/>
      <c r="BL78" s="150"/>
      <c r="BM78" s="147"/>
      <c r="BN78" s="169"/>
      <c r="BO78" s="148"/>
      <c r="BP78" s="150"/>
      <c r="BQ78" s="150"/>
      <c r="BR78" s="147"/>
      <c r="BS78" s="169"/>
      <c r="BT78" s="148"/>
      <c r="BU78" s="150"/>
      <c r="BV78" s="150"/>
      <c r="BW78" s="147"/>
      <c r="BX78" s="169"/>
      <c r="BY78" s="148"/>
      <c r="BZ78" s="150"/>
      <c r="CA78" s="150"/>
      <c r="CB78" s="147"/>
      <c r="CC78" s="169"/>
      <c r="CD78" s="148"/>
      <c r="CE78" s="150"/>
      <c r="CF78" s="150"/>
      <c r="CG78" s="147"/>
      <c r="CH78" s="169"/>
      <c r="CI78" s="148"/>
      <c r="CJ78" s="150"/>
      <c r="CK78" s="150"/>
      <c r="CL78" s="147"/>
      <c r="CM78" s="169"/>
      <c r="CN78" s="148"/>
      <c r="CO78" s="150"/>
      <c r="CP78" s="150"/>
      <c r="CQ78" s="147"/>
      <c r="CR78" s="169"/>
      <c r="CS78" s="148"/>
      <c r="CT78" s="150"/>
      <c r="CU78" s="150"/>
      <c r="CV78" s="147"/>
      <c r="CW78" s="169"/>
      <c r="CX78" s="148"/>
      <c r="CY78" s="150"/>
      <c r="CZ78" s="150"/>
      <c r="DA78" s="147"/>
      <c r="DB78" s="169"/>
      <c r="DC78" s="148"/>
      <c r="DD78" s="150"/>
      <c r="DE78" s="150"/>
      <c r="DF78" s="147"/>
      <c r="DG78" s="169"/>
      <c r="DH78" s="148"/>
      <c r="DI78" s="150"/>
      <c r="DJ78" s="150"/>
      <c r="DK78" s="147"/>
      <c r="DL78" s="169"/>
      <c r="DM78" s="148"/>
      <c r="DN78" s="149"/>
      <c r="DO78" s="149"/>
      <c r="DP78" s="149"/>
      <c r="DQ78" s="169"/>
      <c r="DR78" s="149"/>
      <c r="DS78" s="149"/>
      <c r="DT78" s="149"/>
      <c r="DU78" s="149"/>
      <c r="DV78" s="169"/>
      <c r="DW78" s="149"/>
      <c r="DX78" s="149"/>
      <c r="DY78" s="149"/>
      <c r="DZ78" s="149"/>
      <c r="EA78" s="169"/>
      <c r="EB78" s="149"/>
      <c r="EC78" s="150"/>
      <c r="ED78" s="150"/>
      <c r="EE78" s="147"/>
      <c r="EF78" s="169"/>
      <c r="EG78" s="148"/>
      <c r="EH78" s="150"/>
      <c r="EI78" s="150"/>
      <c r="EJ78" s="147"/>
      <c r="EK78" s="169"/>
      <c r="EL78" s="148"/>
      <c r="EM78" s="150"/>
      <c r="EN78" s="150"/>
      <c r="EO78" s="147"/>
      <c r="EP78" s="169"/>
      <c r="EQ78" s="148"/>
      <c r="ER78" s="150"/>
      <c r="ES78" s="150"/>
      <c r="ET78" s="147"/>
      <c r="EU78" s="169"/>
      <c r="EV78" s="148"/>
      <c r="EW78" s="170"/>
      <c r="EX78" s="170"/>
      <c r="EY78" s="170"/>
    </row>
    <row r="79" spans="1:155" s="55" customFormat="1" ht="21.75" thickBot="1">
      <c r="A79" s="261"/>
      <c r="B79" s="262" t="s">
        <v>43</v>
      </c>
      <c r="C79" s="151"/>
      <c r="D79" s="151"/>
      <c r="E79" s="152">
        <v>0</v>
      </c>
      <c r="F79" s="369">
        <v>0</v>
      </c>
      <c r="G79" s="153">
        <v>0</v>
      </c>
      <c r="H79" s="151"/>
      <c r="I79" s="151"/>
      <c r="J79" s="152">
        <v>214</v>
      </c>
      <c r="K79" s="369">
        <v>200</v>
      </c>
      <c r="L79" s="153">
        <v>0.7</v>
      </c>
      <c r="M79" s="151"/>
      <c r="N79" s="151"/>
      <c r="O79" s="152">
        <v>285</v>
      </c>
      <c r="P79" s="369">
        <v>200</v>
      </c>
      <c r="Q79" s="153">
        <v>0.7</v>
      </c>
      <c r="R79" s="151"/>
      <c r="S79" s="151"/>
      <c r="T79" s="152">
        <v>285</v>
      </c>
      <c r="U79" s="369">
        <v>200</v>
      </c>
      <c r="V79" s="153">
        <v>0</v>
      </c>
      <c r="W79" s="151"/>
      <c r="X79" s="151"/>
      <c r="Y79" s="152">
        <v>200</v>
      </c>
      <c r="Z79" s="369">
        <v>200</v>
      </c>
      <c r="AA79" s="153">
        <v>0.7</v>
      </c>
      <c r="AB79" s="151"/>
      <c r="AC79" s="151"/>
      <c r="AD79" s="152">
        <v>0</v>
      </c>
      <c r="AE79" s="369">
        <v>0</v>
      </c>
      <c r="AF79" s="153">
        <v>0</v>
      </c>
      <c r="AG79" s="151"/>
      <c r="AH79" s="151"/>
      <c r="AI79" s="152">
        <v>200</v>
      </c>
      <c r="AJ79" s="369">
        <v>200</v>
      </c>
      <c r="AK79" s="153">
        <v>0.7</v>
      </c>
      <c r="AL79" s="151"/>
      <c r="AM79" s="151"/>
      <c r="AN79" s="152">
        <v>0</v>
      </c>
      <c r="AO79" s="369">
        <v>0</v>
      </c>
      <c r="AP79" s="153">
        <v>0</v>
      </c>
      <c r="AQ79" s="151"/>
      <c r="AR79" s="151"/>
      <c r="AS79" s="152">
        <v>200</v>
      </c>
      <c r="AT79" s="369">
        <v>200</v>
      </c>
      <c r="AU79" s="153">
        <v>0.7</v>
      </c>
      <c r="AV79" s="151"/>
      <c r="AW79" s="151"/>
      <c r="AX79" s="152">
        <v>0</v>
      </c>
      <c r="AY79" s="369">
        <v>0</v>
      </c>
      <c r="AZ79" s="153">
        <v>0</v>
      </c>
      <c r="BA79" s="151"/>
      <c r="BB79" s="151"/>
      <c r="BC79" s="152">
        <v>206</v>
      </c>
      <c r="BD79" s="369">
        <v>200</v>
      </c>
      <c r="BE79" s="153">
        <v>0.7</v>
      </c>
      <c r="BF79" s="151"/>
      <c r="BG79" s="151"/>
      <c r="BH79" s="152">
        <v>0</v>
      </c>
      <c r="BI79" s="369">
        <v>0</v>
      </c>
      <c r="BJ79" s="153">
        <v>0</v>
      </c>
      <c r="BK79" s="151"/>
      <c r="BL79" s="151"/>
      <c r="BM79" s="152">
        <v>300</v>
      </c>
      <c r="BN79" s="369">
        <v>300</v>
      </c>
      <c r="BO79" s="153">
        <v>1.05</v>
      </c>
      <c r="BP79" s="151"/>
      <c r="BQ79" s="151"/>
      <c r="BR79" s="152">
        <v>0</v>
      </c>
      <c r="BS79" s="369">
        <v>0</v>
      </c>
      <c r="BT79" s="153">
        <v>0</v>
      </c>
      <c r="BU79" s="151"/>
      <c r="BV79" s="151"/>
      <c r="BW79" s="152">
        <v>236</v>
      </c>
      <c r="BX79" s="369">
        <v>250</v>
      </c>
      <c r="BY79" s="153">
        <v>0.875</v>
      </c>
      <c r="BZ79" s="151"/>
      <c r="CA79" s="151"/>
      <c r="CB79" s="152">
        <v>0</v>
      </c>
      <c r="CC79" s="369">
        <v>0</v>
      </c>
      <c r="CD79" s="153">
        <v>0</v>
      </c>
      <c r="CE79" s="151"/>
      <c r="CF79" s="151"/>
      <c r="CG79" s="152">
        <v>300</v>
      </c>
      <c r="CH79" s="369">
        <v>300</v>
      </c>
      <c r="CI79" s="153">
        <v>1.05</v>
      </c>
      <c r="CJ79" s="151"/>
      <c r="CK79" s="151"/>
      <c r="CL79" s="152">
        <v>0</v>
      </c>
      <c r="CM79" s="369">
        <v>0</v>
      </c>
      <c r="CN79" s="153">
        <v>0</v>
      </c>
      <c r="CO79" s="151"/>
      <c r="CP79" s="151"/>
      <c r="CQ79" s="152">
        <v>300</v>
      </c>
      <c r="CR79" s="369">
        <v>300</v>
      </c>
      <c r="CS79" s="153">
        <v>1.05</v>
      </c>
      <c r="CT79" s="151"/>
      <c r="CU79" s="151"/>
      <c r="CV79" s="152">
        <v>0</v>
      </c>
      <c r="CW79" s="369">
        <v>0</v>
      </c>
      <c r="CX79" s="153">
        <v>0</v>
      </c>
      <c r="CY79" s="151"/>
      <c r="CZ79" s="151"/>
      <c r="DA79" s="152">
        <v>300</v>
      </c>
      <c r="DB79" s="369">
        <v>300</v>
      </c>
      <c r="DC79" s="153">
        <v>1.05</v>
      </c>
      <c r="DD79" s="151"/>
      <c r="DE79" s="151"/>
      <c r="DF79" s="152">
        <v>0</v>
      </c>
      <c r="DG79" s="369">
        <v>0</v>
      </c>
      <c r="DH79" s="153">
        <v>0</v>
      </c>
      <c r="DI79" s="151"/>
      <c r="DJ79" s="151"/>
      <c r="DK79" s="152">
        <v>300</v>
      </c>
      <c r="DL79" s="369">
        <v>300</v>
      </c>
      <c r="DM79" s="153">
        <v>1.05</v>
      </c>
      <c r="DN79" s="398"/>
      <c r="DO79" s="398"/>
      <c r="DP79" s="152">
        <v>0</v>
      </c>
      <c r="DQ79" s="369">
        <v>0</v>
      </c>
      <c r="DR79" s="153">
        <v>0</v>
      </c>
      <c r="DS79" s="398"/>
      <c r="DT79" s="398"/>
      <c r="DU79" s="152">
        <v>300</v>
      </c>
      <c r="DV79" s="369">
        <v>300</v>
      </c>
      <c r="DW79" s="153">
        <v>0</v>
      </c>
      <c r="DX79" s="398"/>
      <c r="DY79" s="398"/>
      <c r="DZ79" s="152">
        <v>0</v>
      </c>
      <c r="EA79" s="369">
        <v>0</v>
      </c>
      <c r="EB79" s="153">
        <v>0</v>
      </c>
      <c r="EC79" s="151"/>
      <c r="ED79" s="151"/>
      <c r="EE79" s="152">
        <v>425</v>
      </c>
      <c r="EF79" s="369">
        <v>400</v>
      </c>
      <c r="EG79" s="153">
        <v>0</v>
      </c>
      <c r="EH79" s="151"/>
      <c r="EI79" s="151"/>
      <c r="EJ79" s="152">
        <v>0</v>
      </c>
      <c r="EK79" s="369">
        <v>0</v>
      </c>
      <c r="EL79" s="153">
        <v>0</v>
      </c>
      <c r="EM79" s="151"/>
      <c r="EN79" s="151"/>
      <c r="EO79" s="152">
        <v>214</v>
      </c>
      <c r="EP79" s="369">
        <v>200</v>
      </c>
      <c r="EQ79" s="153">
        <v>0</v>
      </c>
      <c r="ER79" s="151"/>
      <c r="ES79" s="151"/>
      <c r="ET79" s="152">
        <v>0</v>
      </c>
      <c r="EU79" s="369">
        <v>0</v>
      </c>
      <c r="EV79" s="153">
        <v>0</v>
      </c>
      <c r="EW79" s="170"/>
      <c r="EX79" s="170"/>
      <c r="EY79" s="170"/>
    </row>
    <row r="80" spans="1:155" s="55" customFormat="1" ht="21">
      <c r="A80" s="306">
        <v>11</v>
      </c>
      <c r="B80" s="227" t="s">
        <v>219</v>
      </c>
      <c r="C80" s="150" t="s">
        <v>38</v>
      </c>
      <c r="D80" s="146"/>
      <c r="E80" s="154">
        <v>0</v>
      </c>
      <c r="F80" s="236">
        <v>0</v>
      </c>
      <c r="G80" s="148">
        <v>0</v>
      </c>
      <c r="H80" s="150" t="s">
        <v>38</v>
      </c>
      <c r="I80" s="146">
        <v>2527</v>
      </c>
      <c r="J80" s="154">
        <v>200</v>
      </c>
      <c r="K80" s="236">
        <v>300</v>
      </c>
      <c r="L80" s="148">
        <v>1.05</v>
      </c>
      <c r="M80" s="150" t="s">
        <v>38</v>
      </c>
      <c r="N80" s="146"/>
      <c r="O80" s="154">
        <v>0</v>
      </c>
      <c r="P80" s="236">
        <v>0</v>
      </c>
      <c r="Q80" s="148">
        <v>0</v>
      </c>
      <c r="R80" s="150" t="s">
        <v>38</v>
      </c>
      <c r="S80" s="146"/>
      <c r="T80" s="154">
        <v>0</v>
      </c>
      <c r="U80" s="236">
        <v>0</v>
      </c>
      <c r="V80" s="148">
        <v>0</v>
      </c>
      <c r="W80" s="150" t="s">
        <v>38</v>
      </c>
      <c r="X80" s="146"/>
      <c r="Y80" s="154">
        <v>0</v>
      </c>
      <c r="Z80" s="236">
        <v>0</v>
      </c>
      <c r="AA80" s="148">
        <v>0</v>
      </c>
      <c r="AB80" s="150" t="s">
        <v>38</v>
      </c>
      <c r="AC80" s="146">
        <v>2527</v>
      </c>
      <c r="AD80" s="154">
        <v>200</v>
      </c>
      <c r="AE80" s="236">
        <v>300</v>
      </c>
      <c r="AF80" s="148">
        <v>1.05</v>
      </c>
      <c r="AG80" s="150" t="s">
        <v>38</v>
      </c>
      <c r="AH80" s="146"/>
      <c r="AI80" s="154">
        <v>0</v>
      </c>
      <c r="AJ80" s="236">
        <v>0</v>
      </c>
      <c r="AK80" s="148">
        <v>0</v>
      </c>
      <c r="AL80" s="150" t="s">
        <v>38</v>
      </c>
      <c r="AM80" s="146"/>
      <c r="AN80" s="154">
        <v>0</v>
      </c>
      <c r="AO80" s="236">
        <v>0</v>
      </c>
      <c r="AP80" s="148">
        <v>0</v>
      </c>
      <c r="AQ80" s="150" t="s">
        <v>38</v>
      </c>
      <c r="AR80" s="146"/>
      <c r="AS80" s="154">
        <v>0</v>
      </c>
      <c r="AT80" s="236">
        <v>0</v>
      </c>
      <c r="AU80" s="148">
        <v>0</v>
      </c>
      <c r="AV80" s="150" t="s">
        <v>38</v>
      </c>
      <c r="AW80" s="146">
        <v>2527</v>
      </c>
      <c r="AX80" s="154">
        <v>200</v>
      </c>
      <c r="AY80" s="236">
        <v>300</v>
      </c>
      <c r="AZ80" s="148">
        <v>1.05</v>
      </c>
      <c r="BA80" s="150" t="s">
        <v>38</v>
      </c>
      <c r="BB80" s="146"/>
      <c r="BC80" s="154">
        <v>0</v>
      </c>
      <c r="BD80" s="236">
        <v>0</v>
      </c>
      <c r="BE80" s="148">
        <v>0</v>
      </c>
      <c r="BF80" s="150" t="s">
        <v>38</v>
      </c>
      <c r="BG80" s="146"/>
      <c r="BH80" s="154">
        <v>0</v>
      </c>
      <c r="BI80" s="236">
        <v>0</v>
      </c>
      <c r="BJ80" s="148">
        <v>0</v>
      </c>
      <c r="BK80" s="150" t="s">
        <v>38</v>
      </c>
      <c r="BL80" s="146"/>
      <c r="BM80" s="154">
        <v>0</v>
      </c>
      <c r="BN80" s="236">
        <v>0</v>
      </c>
      <c r="BO80" s="148">
        <v>0</v>
      </c>
      <c r="BP80" s="150" t="s">
        <v>38</v>
      </c>
      <c r="BQ80" s="146">
        <v>2527</v>
      </c>
      <c r="BR80" s="154">
        <v>205</v>
      </c>
      <c r="BS80" s="236">
        <v>300</v>
      </c>
      <c r="BT80" s="148">
        <v>1.05</v>
      </c>
      <c r="BU80" s="150" t="s">
        <v>38</v>
      </c>
      <c r="BV80" s="146"/>
      <c r="BW80" s="154">
        <v>0</v>
      </c>
      <c r="BX80" s="236">
        <v>0</v>
      </c>
      <c r="BY80" s="148">
        <v>0</v>
      </c>
      <c r="BZ80" s="150" t="s">
        <v>38</v>
      </c>
      <c r="CA80" s="146"/>
      <c r="CB80" s="154">
        <v>0</v>
      </c>
      <c r="CC80" s="236">
        <v>0</v>
      </c>
      <c r="CD80" s="148">
        <v>0</v>
      </c>
      <c r="CE80" s="150" t="s">
        <v>38</v>
      </c>
      <c r="CF80" s="146"/>
      <c r="CG80" s="154">
        <v>0</v>
      </c>
      <c r="CH80" s="236">
        <v>0</v>
      </c>
      <c r="CI80" s="148">
        <v>0</v>
      </c>
      <c r="CJ80" s="150" t="s">
        <v>38</v>
      </c>
      <c r="CK80" s="146"/>
      <c r="CL80" s="154">
        <v>0</v>
      </c>
      <c r="CM80" s="236">
        <v>0</v>
      </c>
      <c r="CN80" s="148">
        <v>0</v>
      </c>
      <c r="CO80" s="150" t="s">
        <v>38</v>
      </c>
      <c r="CP80" s="146"/>
      <c r="CQ80" s="154">
        <v>0</v>
      </c>
      <c r="CR80" s="236">
        <v>0</v>
      </c>
      <c r="CS80" s="148">
        <v>0</v>
      </c>
      <c r="CT80" s="150" t="s">
        <v>38</v>
      </c>
      <c r="CU80" s="146"/>
      <c r="CV80" s="154">
        <v>0</v>
      </c>
      <c r="CW80" s="236">
        <v>0</v>
      </c>
      <c r="CX80" s="148">
        <v>0</v>
      </c>
      <c r="CY80" s="150" t="s">
        <v>38</v>
      </c>
      <c r="CZ80" s="146"/>
      <c r="DA80" s="154">
        <v>0</v>
      </c>
      <c r="DB80" s="236">
        <v>0</v>
      </c>
      <c r="DC80" s="148">
        <v>0</v>
      </c>
      <c r="DD80" s="150" t="s">
        <v>38</v>
      </c>
      <c r="DE80" s="146"/>
      <c r="DF80" s="154">
        <v>0</v>
      </c>
      <c r="DG80" s="236">
        <v>0</v>
      </c>
      <c r="DH80" s="148">
        <v>0</v>
      </c>
      <c r="DI80" s="150" t="s">
        <v>38</v>
      </c>
      <c r="DJ80" s="146"/>
      <c r="DK80" s="154">
        <v>0</v>
      </c>
      <c r="DL80" s="236">
        <v>0</v>
      </c>
      <c r="DM80" s="148">
        <v>0</v>
      </c>
      <c r="DN80" s="395" t="s">
        <v>38</v>
      </c>
      <c r="DO80" s="399"/>
      <c r="DP80" s="399"/>
      <c r="DQ80" s="400"/>
      <c r="DR80" s="148">
        <v>0</v>
      </c>
      <c r="DS80" s="395" t="s">
        <v>38</v>
      </c>
      <c r="DT80" s="399"/>
      <c r="DU80" s="399"/>
      <c r="DV80" s="400"/>
      <c r="DW80" s="148">
        <v>0</v>
      </c>
      <c r="DX80" s="395" t="s">
        <v>38</v>
      </c>
      <c r="DY80" s="399"/>
      <c r="DZ80" s="399"/>
      <c r="EA80" s="400"/>
      <c r="EB80" s="148">
        <v>0</v>
      </c>
      <c r="EC80" s="395" t="s">
        <v>38</v>
      </c>
      <c r="ED80" s="399"/>
      <c r="EE80" s="399"/>
      <c r="EF80" s="400"/>
      <c r="EG80" s="148">
        <v>0</v>
      </c>
      <c r="EH80" s="395" t="s">
        <v>38</v>
      </c>
      <c r="EI80" s="399"/>
      <c r="EJ80" s="399"/>
      <c r="EK80" s="400"/>
      <c r="EL80" s="148">
        <v>0</v>
      </c>
      <c r="EM80" s="395" t="s">
        <v>38</v>
      </c>
      <c r="EN80" s="399"/>
      <c r="EO80" s="399"/>
      <c r="EP80" s="400"/>
      <c r="EQ80" s="148">
        <v>0</v>
      </c>
      <c r="ER80" s="395" t="s">
        <v>38</v>
      </c>
      <c r="ES80" s="399"/>
      <c r="ET80" s="399"/>
      <c r="EU80" s="400"/>
      <c r="EV80" s="148">
        <v>0</v>
      </c>
      <c r="EW80" s="170"/>
      <c r="EX80" s="170"/>
      <c r="EY80" s="170"/>
    </row>
    <row r="81" spans="1:155" s="55" customFormat="1" ht="21">
      <c r="A81" s="226"/>
      <c r="B81" s="226" t="s">
        <v>218</v>
      </c>
      <c r="C81" s="149" t="s">
        <v>39</v>
      </c>
      <c r="D81" s="149"/>
      <c r="E81" s="147">
        <v>0</v>
      </c>
      <c r="F81" s="169">
        <v>0</v>
      </c>
      <c r="G81" s="148">
        <v>0</v>
      </c>
      <c r="H81" s="149" t="s">
        <v>39</v>
      </c>
      <c r="I81" s="149"/>
      <c r="J81" s="147">
        <v>0</v>
      </c>
      <c r="K81" s="169">
        <v>0</v>
      </c>
      <c r="L81" s="148">
        <v>0</v>
      </c>
      <c r="M81" s="149" t="s">
        <v>39</v>
      </c>
      <c r="N81" s="149"/>
      <c r="O81" s="147">
        <v>0</v>
      </c>
      <c r="P81" s="169">
        <v>0</v>
      </c>
      <c r="Q81" s="148">
        <v>0</v>
      </c>
      <c r="R81" s="149" t="s">
        <v>39</v>
      </c>
      <c r="S81" s="149"/>
      <c r="T81" s="147">
        <v>0</v>
      </c>
      <c r="U81" s="169">
        <v>0</v>
      </c>
      <c r="V81" s="148">
        <v>0</v>
      </c>
      <c r="W81" s="149" t="s">
        <v>39</v>
      </c>
      <c r="X81" s="149"/>
      <c r="Y81" s="147">
        <v>0</v>
      </c>
      <c r="Z81" s="169">
        <v>0</v>
      </c>
      <c r="AA81" s="148">
        <v>0</v>
      </c>
      <c r="AB81" s="149" t="s">
        <v>39</v>
      </c>
      <c r="AC81" s="149"/>
      <c r="AD81" s="147">
        <v>0</v>
      </c>
      <c r="AE81" s="169">
        <v>0</v>
      </c>
      <c r="AF81" s="148">
        <v>0</v>
      </c>
      <c r="AG81" s="149" t="s">
        <v>39</v>
      </c>
      <c r="AH81" s="149"/>
      <c r="AI81" s="147">
        <v>0</v>
      </c>
      <c r="AJ81" s="169">
        <v>0</v>
      </c>
      <c r="AK81" s="148">
        <v>0</v>
      </c>
      <c r="AL81" s="149" t="s">
        <v>39</v>
      </c>
      <c r="AM81" s="149"/>
      <c r="AN81" s="147">
        <v>0</v>
      </c>
      <c r="AO81" s="169">
        <v>0</v>
      </c>
      <c r="AP81" s="148">
        <v>0</v>
      </c>
      <c r="AQ81" s="149" t="s">
        <v>39</v>
      </c>
      <c r="AR81" s="149"/>
      <c r="AS81" s="147">
        <v>0</v>
      </c>
      <c r="AT81" s="169">
        <v>0</v>
      </c>
      <c r="AU81" s="148">
        <v>0</v>
      </c>
      <c r="AV81" s="149" t="s">
        <v>39</v>
      </c>
      <c r="AW81" s="149"/>
      <c r="AX81" s="147">
        <v>0</v>
      </c>
      <c r="AY81" s="169">
        <v>0</v>
      </c>
      <c r="AZ81" s="148">
        <v>0</v>
      </c>
      <c r="BA81" s="149" t="s">
        <v>39</v>
      </c>
      <c r="BB81" s="149"/>
      <c r="BC81" s="147">
        <v>0</v>
      </c>
      <c r="BD81" s="169">
        <v>0</v>
      </c>
      <c r="BE81" s="148">
        <v>0</v>
      </c>
      <c r="BF81" s="149" t="s">
        <v>39</v>
      </c>
      <c r="BG81" s="149"/>
      <c r="BH81" s="147">
        <v>0</v>
      </c>
      <c r="BI81" s="169">
        <v>0</v>
      </c>
      <c r="BJ81" s="148">
        <v>0</v>
      </c>
      <c r="BK81" s="149" t="s">
        <v>39</v>
      </c>
      <c r="BL81" s="149"/>
      <c r="BM81" s="147">
        <v>0</v>
      </c>
      <c r="BN81" s="169">
        <v>0</v>
      </c>
      <c r="BO81" s="148">
        <v>0</v>
      </c>
      <c r="BP81" s="149" t="s">
        <v>39</v>
      </c>
      <c r="BQ81" s="149"/>
      <c r="BR81" s="147">
        <v>0</v>
      </c>
      <c r="BS81" s="169">
        <v>0</v>
      </c>
      <c r="BT81" s="148">
        <v>0</v>
      </c>
      <c r="BU81" s="149" t="s">
        <v>39</v>
      </c>
      <c r="BV81" s="149"/>
      <c r="BW81" s="147">
        <v>0</v>
      </c>
      <c r="BX81" s="169">
        <v>0</v>
      </c>
      <c r="BY81" s="148">
        <v>0</v>
      </c>
      <c r="BZ81" s="149" t="s">
        <v>39</v>
      </c>
      <c r="CA81" s="149"/>
      <c r="CB81" s="147">
        <v>0</v>
      </c>
      <c r="CC81" s="169">
        <v>0</v>
      </c>
      <c r="CD81" s="148">
        <v>0</v>
      </c>
      <c r="CE81" s="149" t="s">
        <v>39</v>
      </c>
      <c r="CF81" s="149"/>
      <c r="CG81" s="147">
        <v>0</v>
      </c>
      <c r="CH81" s="169">
        <v>0</v>
      </c>
      <c r="CI81" s="148">
        <v>0</v>
      </c>
      <c r="CJ81" s="149" t="s">
        <v>39</v>
      </c>
      <c r="CK81" s="149">
        <v>2527</v>
      </c>
      <c r="CL81" s="147">
        <v>200</v>
      </c>
      <c r="CM81" s="169">
        <v>300</v>
      </c>
      <c r="CN81" s="148">
        <v>1.5</v>
      </c>
      <c r="CO81" s="149" t="s">
        <v>39</v>
      </c>
      <c r="CP81" s="149"/>
      <c r="CQ81" s="147">
        <v>0</v>
      </c>
      <c r="CR81" s="169">
        <v>0</v>
      </c>
      <c r="CS81" s="148">
        <v>0</v>
      </c>
      <c r="CT81" s="149" t="s">
        <v>39</v>
      </c>
      <c r="CU81" s="149"/>
      <c r="CV81" s="147">
        <v>0</v>
      </c>
      <c r="CW81" s="169">
        <v>0</v>
      </c>
      <c r="CX81" s="148">
        <v>0</v>
      </c>
      <c r="CY81" s="149" t="s">
        <v>39</v>
      </c>
      <c r="CZ81" s="149"/>
      <c r="DA81" s="147">
        <v>0</v>
      </c>
      <c r="DB81" s="169">
        <v>0</v>
      </c>
      <c r="DC81" s="148">
        <v>0</v>
      </c>
      <c r="DD81" s="149" t="s">
        <v>39</v>
      </c>
      <c r="DE81" s="149">
        <v>2527</v>
      </c>
      <c r="DF81" s="147">
        <v>200</v>
      </c>
      <c r="DG81" s="169">
        <v>300</v>
      </c>
      <c r="DH81" s="148">
        <v>1.5</v>
      </c>
      <c r="DI81" s="149" t="s">
        <v>39</v>
      </c>
      <c r="DJ81" s="149"/>
      <c r="DK81" s="147">
        <v>0</v>
      </c>
      <c r="DL81" s="169">
        <v>0</v>
      </c>
      <c r="DM81" s="148">
        <v>0</v>
      </c>
      <c r="DN81" s="149" t="s">
        <v>39</v>
      </c>
      <c r="DO81" s="396"/>
      <c r="DP81" s="396"/>
      <c r="DQ81" s="397"/>
      <c r="DR81" s="148">
        <v>0</v>
      </c>
      <c r="DS81" s="149" t="s">
        <v>39</v>
      </c>
      <c r="DT81" s="396"/>
      <c r="DU81" s="396"/>
      <c r="DV81" s="397"/>
      <c r="DW81" s="148">
        <v>0</v>
      </c>
      <c r="DX81" s="149" t="s">
        <v>39</v>
      </c>
      <c r="DY81" s="396">
        <v>2527</v>
      </c>
      <c r="DZ81" s="396">
        <v>200</v>
      </c>
      <c r="EA81" s="397">
        <v>300</v>
      </c>
      <c r="EB81" s="148">
        <v>1.5</v>
      </c>
      <c r="EC81" s="149" t="s">
        <v>39</v>
      </c>
      <c r="ED81" s="396"/>
      <c r="EE81" s="396"/>
      <c r="EF81" s="397"/>
      <c r="EG81" s="148">
        <v>0</v>
      </c>
      <c r="EH81" s="149" t="s">
        <v>39</v>
      </c>
      <c r="EI81" s="396"/>
      <c r="EJ81" s="396"/>
      <c r="EK81" s="397"/>
      <c r="EL81" s="148">
        <v>0</v>
      </c>
      <c r="EM81" s="149" t="s">
        <v>39</v>
      </c>
      <c r="EN81" s="396"/>
      <c r="EO81" s="396"/>
      <c r="EP81" s="397"/>
      <c r="EQ81" s="148">
        <v>0</v>
      </c>
      <c r="ER81" s="149" t="s">
        <v>39</v>
      </c>
      <c r="ES81" s="396">
        <v>2527</v>
      </c>
      <c r="ET81" s="396">
        <v>200</v>
      </c>
      <c r="EU81" s="397">
        <v>300</v>
      </c>
      <c r="EV81" s="148">
        <v>1.5</v>
      </c>
      <c r="EW81" s="170"/>
      <c r="EX81" s="170"/>
      <c r="EY81" s="170"/>
    </row>
    <row r="82" spans="1:155" s="55" customFormat="1" ht="21">
      <c r="A82" s="226"/>
      <c r="B82" s="311"/>
      <c r="C82" s="146" t="s">
        <v>96</v>
      </c>
      <c r="D82" s="149"/>
      <c r="E82" s="147">
        <v>0</v>
      </c>
      <c r="F82" s="169">
        <v>0</v>
      </c>
      <c r="G82" s="148">
        <v>0</v>
      </c>
      <c r="H82" s="146" t="s">
        <v>96</v>
      </c>
      <c r="I82" s="149"/>
      <c r="J82" s="147">
        <v>0</v>
      </c>
      <c r="K82" s="169">
        <v>0</v>
      </c>
      <c r="L82" s="148">
        <v>0</v>
      </c>
      <c r="M82" s="146" t="s">
        <v>96</v>
      </c>
      <c r="N82" s="149"/>
      <c r="O82" s="147">
        <v>0</v>
      </c>
      <c r="P82" s="169">
        <v>0</v>
      </c>
      <c r="Q82" s="148">
        <v>0</v>
      </c>
      <c r="R82" s="146" t="s">
        <v>96</v>
      </c>
      <c r="S82" s="149"/>
      <c r="T82" s="147">
        <v>0</v>
      </c>
      <c r="U82" s="169">
        <v>0</v>
      </c>
      <c r="V82" s="148">
        <v>0</v>
      </c>
      <c r="W82" s="146" t="s">
        <v>96</v>
      </c>
      <c r="X82" s="149"/>
      <c r="Y82" s="147">
        <v>0</v>
      </c>
      <c r="Z82" s="169">
        <v>0</v>
      </c>
      <c r="AA82" s="148">
        <v>0</v>
      </c>
      <c r="AB82" s="146" t="s">
        <v>96</v>
      </c>
      <c r="AC82" s="149"/>
      <c r="AD82" s="147">
        <v>0</v>
      </c>
      <c r="AE82" s="169">
        <v>0</v>
      </c>
      <c r="AF82" s="148">
        <v>0</v>
      </c>
      <c r="AG82" s="146" t="s">
        <v>96</v>
      </c>
      <c r="AH82" s="149"/>
      <c r="AI82" s="147">
        <v>0</v>
      </c>
      <c r="AJ82" s="169">
        <v>0</v>
      </c>
      <c r="AK82" s="148">
        <v>0</v>
      </c>
      <c r="AL82" s="146" t="s">
        <v>96</v>
      </c>
      <c r="AM82" s="149"/>
      <c r="AN82" s="147">
        <v>0</v>
      </c>
      <c r="AO82" s="169">
        <v>0</v>
      </c>
      <c r="AP82" s="148">
        <v>0</v>
      </c>
      <c r="AQ82" s="146" t="s">
        <v>96</v>
      </c>
      <c r="AR82" s="149"/>
      <c r="AS82" s="147">
        <v>0</v>
      </c>
      <c r="AT82" s="169">
        <v>0</v>
      </c>
      <c r="AU82" s="148">
        <v>0</v>
      </c>
      <c r="AV82" s="146" t="s">
        <v>96</v>
      </c>
      <c r="AW82" s="149"/>
      <c r="AX82" s="147">
        <v>0</v>
      </c>
      <c r="AY82" s="169">
        <v>0</v>
      </c>
      <c r="AZ82" s="148">
        <v>0</v>
      </c>
      <c r="BA82" s="146" t="s">
        <v>96</v>
      </c>
      <c r="BB82" s="149"/>
      <c r="BC82" s="147">
        <v>0</v>
      </c>
      <c r="BD82" s="169">
        <v>0</v>
      </c>
      <c r="BE82" s="148">
        <v>0</v>
      </c>
      <c r="BF82" s="146" t="s">
        <v>96</v>
      </c>
      <c r="BG82" s="149"/>
      <c r="BH82" s="147">
        <v>0</v>
      </c>
      <c r="BI82" s="169">
        <v>0</v>
      </c>
      <c r="BJ82" s="148">
        <v>0</v>
      </c>
      <c r="BK82" s="146" t="s">
        <v>96</v>
      </c>
      <c r="BL82" s="149"/>
      <c r="BM82" s="147">
        <v>0</v>
      </c>
      <c r="BN82" s="169">
        <v>0</v>
      </c>
      <c r="BO82" s="148">
        <v>0</v>
      </c>
      <c r="BP82" s="146" t="s">
        <v>96</v>
      </c>
      <c r="BQ82" s="149"/>
      <c r="BR82" s="147">
        <v>0</v>
      </c>
      <c r="BS82" s="169">
        <v>0</v>
      </c>
      <c r="BT82" s="148">
        <v>0</v>
      </c>
      <c r="BU82" s="146" t="s">
        <v>96</v>
      </c>
      <c r="BV82" s="149"/>
      <c r="BW82" s="147">
        <v>0</v>
      </c>
      <c r="BX82" s="169">
        <v>0</v>
      </c>
      <c r="BY82" s="148">
        <v>0</v>
      </c>
      <c r="BZ82" s="146" t="s">
        <v>96</v>
      </c>
      <c r="CA82" s="149"/>
      <c r="CB82" s="147">
        <v>0</v>
      </c>
      <c r="CC82" s="169">
        <v>0</v>
      </c>
      <c r="CD82" s="148">
        <v>0</v>
      </c>
      <c r="CE82" s="146" t="s">
        <v>96</v>
      </c>
      <c r="CF82" s="149"/>
      <c r="CG82" s="147">
        <v>0</v>
      </c>
      <c r="CH82" s="169">
        <v>0</v>
      </c>
      <c r="CI82" s="148">
        <v>0</v>
      </c>
      <c r="CJ82" s="146" t="s">
        <v>96</v>
      </c>
      <c r="CK82" s="149"/>
      <c r="CL82" s="147">
        <v>0</v>
      </c>
      <c r="CM82" s="169">
        <v>0</v>
      </c>
      <c r="CN82" s="148">
        <v>0</v>
      </c>
      <c r="CO82" s="146" t="s">
        <v>96</v>
      </c>
      <c r="CP82" s="149"/>
      <c r="CQ82" s="147">
        <v>0</v>
      </c>
      <c r="CR82" s="169">
        <v>0</v>
      </c>
      <c r="CS82" s="148">
        <v>0</v>
      </c>
      <c r="CT82" s="146" t="s">
        <v>96</v>
      </c>
      <c r="CU82" s="149"/>
      <c r="CV82" s="147">
        <v>0</v>
      </c>
      <c r="CW82" s="169">
        <v>0</v>
      </c>
      <c r="CX82" s="148">
        <v>0</v>
      </c>
      <c r="CY82" s="146" t="s">
        <v>96</v>
      </c>
      <c r="CZ82" s="149"/>
      <c r="DA82" s="147">
        <v>0</v>
      </c>
      <c r="DB82" s="169">
        <v>0</v>
      </c>
      <c r="DC82" s="148">
        <v>0</v>
      </c>
      <c r="DD82" s="146" t="s">
        <v>96</v>
      </c>
      <c r="DE82" s="149"/>
      <c r="DF82" s="147">
        <v>0</v>
      </c>
      <c r="DG82" s="169">
        <v>0</v>
      </c>
      <c r="DH82" s="148">
        <v>0</v>
      </c>
      <c r="DI82" s="146" t="s">
        <v>96</v>
      </c>
      <c r="DJ82" s="149"/>
      <c r="DK82" s="147">
        <v>0</v>
      </c>
      <c r="DL82" s="169">
        <v>0</v>
      </c>
      <c r="DM82" s="148">
        <v>0</v>
      </c>
      <c r="DN82" s="146" t="s">
        <v>96</v>
      </c>
      <c r="DO82" s="149"/>
      <c r="DP82" s="147">
        <v>0</v>
      </c>
      <c r="DQ82" s="169">
        <v>0</v>
      </c>
      <c r="DR82" s="148">
        <v>0</v>
      </c>
      <c r="DS82" s="146" t="s">
        <v>96</v>
      </c>
      <c r="DT82" s="149"/>
      <c r="DU82" s="147">
        <v>0</v>
      </c>
      <c r="DV82" s="169">
        <v>0</v>
      </c>
      <c r="DW82" s="148">
        <v>0</v>
      </c>
      <c r="DX82" s="146" t="s">
        <v>96</v>
      </c>
      <c r="DY82" s="149"/>
      <c r="DZ82" s="147">
        <v>0</v>
      </c>
      <c r="EA82" s="169">
        <v>0</v>
      </c>
      <c r="EB82" s="148">
        <v>0</v>
      </c>
      <c r="EC82" s="146" t="s">
        <v>96</v>
      </c>
      <c r="ED82" s="149"/>
      <c r="EE82" s="147">
        <v>0</v>
      </c>
      <c r="EF82" s="169">
        <v>0</v>
      </c>
      <c r="EG82" s="148">
        <v>0</v>
      </c>
      <c r="EH82" s="146" t="s">
        <v>96</v>
      </c>
      <c r="EI82" s="149"/>
      <c r="EJ82" s="147">
        <v>0</v>
      </c>
      <c r="EK82" s="169">
        <v>0</v>
      </c>
      <c r="EL82" s="148">
        <v>0</v>
      </c>
      <c r="EM82" s="146" t="s">
        <v>96</v>
      </c>
      <c r="EN82" s="149"/>
      <c r="EO82" s="147">
        <v>0</v>
      </c>
      <c r="EP82" s="169">
        <v>0</v>
      </c>
      <c r="EQ82" s="148">
        <v>0</v>
      </c>
      <c r="ER82" s="146" t="s">
        <v>96</v>
      </c>
      <c r="ES82" s="149"/>
      <c r="ET82" s="147">
        <v>0</v>
      </c>
      <c r="EU82" s="169">
        <v>0</v>
      </c>
      <c r="EV82" s="148">
        <v>0</v>
      </c>
      <c r="EW82" s="170"/>
      <c r="EX82" s="170"/>
      <c r="EY82" s="170"/>
    </row>
    <row r="83" spans="1:155" s="55" customFormat="1" ht="21">
      <c r="A83" s="226"/>
      <c r="B83" s="226"/>
      <c r="C83" s="150"/>
      <c r="D83" s="150"/>
      <c r="E83" s="147"/>
      <c r="F83" s="169"/>
      <c r="G83" s="148"/>
      <c r="H83" s="150"/>
      <c r="I83" s="150"/>
      <c r="J83" s="147"/>
      <c r="K83" s="169"/>
      <c r="L83" s="148"/>
      <c r="M83" s="150"/>
      <c r="N83" s="150"/>
      <c r="O83" s="147"/>
      <c r="P83" s="169"/>
      <c r="Q83" s="148"/>
      <c r="R83" s="150"/>
      <c r="S83" s="150"/>
      <c r="T83" s="147"/>
      <c r="U83" s="169"/>
      <c r="V83" s="148"/>
      <c r="W83" s="150"/>
      <c r="X83" s="150"/>
      <c r="Y83" s="147"/>
      <c r="Z83" s="169"/>
      <c r="AA83" s="148"/>
      <c r="AB83" s="150"/>
      <c r="AC83" s="150"/>
      <c r="AD83" s="147"/>
      <c r="AE83" s="169"/>
      <c r="AF83" s="148"/>
      <c r="AG83" s="150"/>
      <c r="AH83" s="150"/>
      <c r="AI83" s="147"/>
      <c r="AJ83" s="169"/>
      <c r="AK83" s="148"/>
      <c r="AL83" s="150"/>
      <c r="AM83" s="150"/>
      <c r="AN83" s="147"/>
      <c r="AO83" s="169"/>
      <c r="AP83" s="148"/>
      <c r="AQ83" s="150"/>
      <c r="AR83" s="150"/>
      <c r="AS83" s="147"/>
      <c r="AT83" s="169"/>
      <c r="AU83" s="148"/>
      <c r="AV83" s="150"/>
      <c r="AW83" s="150"/>
      <c r="AX83" s="147"/>
      <c r="AY83" s="169"/>
      <c r="AZ83" s="148"/>
      <c r="BA83" s="150"/>
      <c r="BB83" s="150"/>
      <c r="BC83" s="147"/>
      <c r="BD83" s="169"/>
      <c r="BE83" s="148"/>
      <c r="BF83" s="150"/>
      <c r="BG83" s="150"/>
      <c r="BH83" s="147"/>
      <c r="BI83" s="169"/>
      <c r="BJ83" s="148"/>
      <c r="BK83" s="150"/>
      <c r="BL83" s="150"/>
      <c r="BM83" s="147"/>
      <c r="BN83" s="169"/>
      <c r="BO83" s="148"/>
      <c r="BP83" s="150"/>
      <c r="BQ83" s="150"/>
      <c r="BR83" s="147"/>
      <c r="BS83" s="169"/>
      <c r="BT83" s="148"/>
      <c r="BU83" s="150"/>
      <c r="BV83" s="150"/>
      <c r="BW83" s="147"/>
      <c r="BX83" s="169"/>
      <c r="BY83" s="148"/>
      <c r="BZ83" s="150"/>
      <c r="CA83" s="150"/>
      <c r="CB83" s="147"/>
      <c r="CC83" s="169"/>
      <c r="CD83" s="148"/>
      <c r="CE83" s="150"/>
      <c r="CF83" s="150"/>
      <c r="CG83" s="147"/>
      <c r="CH83" s="169"/>
      <c r="CI83" s="148"/>
      <c r="CJ83" s="150"/>
      <c r="CK83" s="150"/>
      <c r="CL83" s="147"/>
      <c r="CM83" s="169"/>
      <c r="CN83" s="148"/>
      <c r="CO83" s="150"/>
      <c r="CP83" s="150"/>
      <c r="CQ83" s="147"/>
      <c r="CR83" s="169"/>
      <c r="CS83" s="148"/>
      <c r="CT83" s="150"/>
      <c r="CU83" s="150"/>
      <c r="CV83" s="147"/>
      <c r="CW83" s="169"/>
      <c r="CX83" s="148"/>
      <c r="CY83" s="150"/>
      <c r="CZ83" s="150"/>
      <c r="DA83" s="147"/>
      <c r="DB83" s="169"/>
      <c r="DC83" s="148"/>
      <c r="DD83" s="150"/>
      <c r="DE83" s="150"/>
      <c r="DF83" s="147"/>
      <c r="DG83" s="169"/>
      <c r="DH83" s="148"/>
      <c r="DI83" s="150"/>
      <c r="DJ83" s="150"/>
      <c r="DK83" s="147"/>
      <c r="DL83" s="169"/>
      <c r="DM83" s="148"/>
      <c r="DN83" s="149"/>
      <c r="DO83" s="149"/>
      <c r="DP83" s="149"/>
      <c r="DQ83" s="169"/>
      <c r="DR83" s="149"/>
      <c r="DS83" s="149"/>
      <c r="DT83" s="149"/>
      <c r="DU83" s="149"/>
      <c r="DV83" s="169"/>
      <c r="DW83" s="149"/>
      <c r="DX83" s="149"/>
      <c r="DY83" s="149"/>
      <c r="DZ83" s="149"/>
      <c r="EA83" s="169"/>
      <c r="EB83" s="149"/>
      <c r="EC83" s="150"/>
      <c r="ED83" s="150"/>
      <c r="EE83" s="147"/>
      <c r="EF83" s="169"/>
      <c r="EG83" s="148"/>
      <c r="EH83" s="150"/>
      <c r="EI83" s="150"/>
      <c r="EJ83" s="147"/>
      <c r="EK83" s="169"/>
      <c r="EL83" s="148"/>
      <c r="EM83" s="150"/>
      <c r="EN83" s="150"/>
      <c r="EO83" s="147"/>
      <c r="EP83" s="169"/>
      <c r="EQ83" s="148"/>
      <c r="ER83" s="150"/>
      <c r="ES83" s="150"/>
      <c r="ET83" s="147"/>
      <c r="EU83" s="169"/>
      <c r="EV83" s="148"/>
      <c r="EW83" s="170"/>
      <c r="EX83" s="170"/>
      <c r="EY83" s="170"/>
    </row>
    <row r="84" spans="1:155" s="55" customFormat="1" ht="21">
      <c r="A84" s="226"/>
      <c r="B84" s="308"/>
      <c r="C84" s="150"/>
      <c r="D84" s="150"/>
      <c r="E84" s="147"/>
      <c r="F84" s="169"/>
      <c r="G84" s="148"/>
      <c r="H84" s="150"/>
      <c r="I84" s="150"/>
      <c r="J84" s="147"/>
      <c r="K84" s="169"/>
      <c r="L84" s="148"/>
      <c r="M84" s="150"/>
      <c r="N84" s="150"/>
      <c r="O84" s="147"/>
      <c r="P84" s="169"/>
      <c r="Q84" s="148"/>
      <c r="R84" s="150"/>
      <c r="S84" s="150"/>
      <c r="T84" s="147"/>
      <c r="U84" s="169"/>
      <c r="V84" s="148"/>
      <c r="W84" s="150"/>
      <c r="X84" s="150"/>
      <c r="Y84" s="147"/>
      <c r="Z84" s="169"/>
      <c r="AA84" s="148"/>
      <c r="AB84" s="150"/>
      <c r="AC84" s="150"/>
      <c r="AD84" s="147"/>
      <c r="AE84" s="169"/>
      <c r="AF84" s="148"/>
      <c r="AG84" s="150"/>
      <c r="AH84" s="150"/>
      <c r="AI84" s="147"/>
      <c r="AJ84" s="169"/>
      <c r="AK84" s="148"/>
      <c r="AL84" s="150"/>
      <c r="AM84" s="150"/>
      <c r="AN84" s="147"/>
      <c r="AO84" s="169"/>
      <c r="AP84" s="148"/>
      <c r="AQ84" s="150"/>
      <c r="AR84" s="150"/>
      <c r="AS84" s="147"/>
      <c r="AT84" s="169"/>
      <c r="AU84" s="148"/>
      <c r="AV84" s="150"/>
      <c r="AW84" s="150"/>
      <c r="AX84" s="147"/>
      <c r="AY84" s="169"/>
      <c r="AZ84" s="148"/>
      <c r="BA84" s="150"/>
      <c r="BB84" s="150"/>
      <c r="BC84" s="147"/>
      <c r="BD84" s="169"/>
      <c r="BE84" s="148"/>
      <c r="BF84" s="150"/>
      <c r="BG84" s="150"/>
      <c r="BH84" s="147"/>
      <c r="BI84" s="169"/>
      <c r="BJ84" s="148"/>
      <c r="BK84" s="150"/>
      <c r="BL84" s="150"/>
      <c r="BM84" s="147"/>
      <c r="BN84" s="169"/>
      <c r="BO84" s="148"/>
      <c r="BP84" s="150"/>
      <c r="BQ84" s="150"/>
      <c r="BR84" s="147"/>
      <c r="BS84" s="169"/>
      <c r="BT84" s="148"/>
      <c r="BU84" s="150"/>
      <c r="BV84" s="150"/>
      <c r="BW84" s="147"/>
      <c r="BX84" s="169"/>
      <c r="BY84" s="148"/>
      <c r="BZ84" s="150"/>
      <c r="CA84" s="150"/>
      <c r="CB84" s="147"/>
      <c r="CC84" s="169"/>
      <c r="CD84" s="148"/>
      <c r="CE84" s="150"/>
      <c r="CF84" s="150"/>
      <c r="CG84" s="147"/>
      <c r="CH84" s="169"/>
      <c r="CI84" s="148"/>
      <c r="CJ84" s="150"/>
      <c r="CK84" s="150"/>
      <c r="CL84" s="147"/>
      <c r="CM84" s="169"/>
      <c r="CN84" s="148"/>
      <c r="CO84" s="150"/>
      <c r="CP84" s="150"/>
      <c r="CQ84" s="147"/>
      <c r="CR84" s="169"/>
      <c r="CS84" s="148"/>
      <c r="CT84" s="150"/>
      <c r="CU84" s="150"/>
      <c r="CV84" s="147"/>
      <c r="CW84" s="169"/>
      <c r="CX84" s="148"/>
      <c r="CY84" s="150"/>
      <c r="CZ84" s="150"/>
      <c r="DA84" s="147"/>
      <c r="DB84" s="169"/>
      <c r="DC84" s="148"/>
      <c r="DD84" s="150"/>
      <c r="DE84" s="150"/>
      <c r="DF84" s="147"/>
      <c r="DG84" s="169"/>
      <c r="DH84" s="148"/>
      <c r="DI84" s="150"/>
      <c r="DJ84" s="150"/>
      <c r="DK84" s="147"/>
      <c r="DL84" s="169"/>
      <c r="DM84" s="148"/>
      <c r="DN84" s="149"/>
      <c r="DO84" s="149"/>
      <c r="DP84" s="149"/>
      <c r="DQ84" s="169"/>
      <c r="DR84" s="149"/>
      <c r="DS84" s="149"/>
      <c r="DT84" s="149"/>
      <c r="DU84" s="149"/>
      <c r="DV84" s="169"/>
      <c r="DW84" s="149"/>
      <c r="DX84" s="149"/>
      <c r="DY84" s="149"/>
      <c r="DZ84" s="149"/>
      <c r="EA84" s="169"/>
      <c r="EB84" s="149"/>
      <c r="EC84" s="150"/>
      <c r="ED84" s="150"/>
      <c r="EE84" s="147"/>
      <c r="EF84" s="169"/>
      <c r="EG84" s="148"/>
      <c r="EH84" s="150"/>
      <c r="EI84" s="150"/>
      <c r="EJ84" s="147"/>
      <c r="EK84" s="169"/>
      <c r="EL84" s="148"/>
      <c r="EM84" s="150"/>
      <c r="EN84" s="150"/>
      <c r="EO84" s="147"/>
      <c r="EP84" s="169"/>
      <c r="EQ84" s="148"/>
      <c r="ER84" s="150"/>
      <c r="ES84" s="150"/>
      <c r="ET84" s="147"/>
      <c r="EU84" s="169"/>
      <c r="EV84" s="148"/>
      <c r="EW84" s="170"/>
      <c r="EX84" s="170"/>
      <c r="EY84" s="170"/>
    </row>
    <row r="85" spans="1:155" s="55" customFormat="1" ht="21.75" thickBot="1">
      <c r="A85" s="261"/>
      <c r="B85" s="262" t="s">
        <v>43</v>
      </c>
      <c r="C85" s="151"/>
      <c r="D85" s="151"/>
      <c r="E85" s="152">
        <v>0</v>
      </c>
      <c r="F85" s="369">
        <v>0</v>
      </c>
      <c r="G85" s="153">
        <v>0</v>
      </c>
      <c r="H85" s="151"/>
      <c r="I85" s="151"/>
      <c r="J85" s="152">
        <v>200</v>
      </c>
      <c r="K85" s="369">
        <v>300</v>
      </c>
      <c r="L85" s="153">
        <v>1.05</v>
      </c>
      <c r="M85" s="151"/>
      <c r="N85" s="151"/>
      <c r="O85" s="152">
        <v>0</v>
      </c>
      <c r="P85" s="369">
        <v>0</v>
      </c>
      <c r="Q85" s="153">
        <v>0</v>
      </c>
      <c r="R85" s="151"/>
      <c r="S85" s="151"/>
      <c r="T85" s="152">
        <v>0</v>
      </c>
      <c r="U85" s="369">
        <v>0</v>
      </c>
      <c r="V85" s="153">
        <v>0</v>
      </c>
      <c r="W85" s="151"/>
      <c r="X85" s="151"/>
      <c r="Y85" s="152">
        <v>0</v>
      </c>
      <c r="Z85" s="369">
        <v>0</v>
      </c>
      <c r="AA85" s="153">
        <v>0</v>
      </c>
      <c r="AB85" s="151"/>
      <c r="AC85" s="151"/>
      <c r="AD85" s="152">
        <v>200</v>
      </c>
      <c r="AE85" s="369">
        <v>300</v>
      </c>
      <c r="AF85" s="153">
        <v>1.05</v>
      </c>
      <c r="AG85" s="151"/>
      <c r="AH85" s="151"/>
      <c r="AI85" s="152">
        <v>0</v>
      </c>
      <c r="AJ85" s="369">
        <v>0</v>
      </c>
      <c r="AK85" s="153">
        <v>0</v>
      </c>
      <c r="AL85" s="151"/>
      <c r="AM85" s="151"/>
      <c r="AN85" s="152">
        <v>0</v>
      </c>
      <c r="AO85" s="369">
        <v>0</v>
      </c>
      <c r="AP85" s="153">
        <v>0</v>
      </c>
      <c r="AQ85" s="151"/>
      <c r="AR85" s="151"/>
      <c r="AS85" s="152">
        <v>0</v>
      </c>
      <c r="AT85" s="369">
        <v>0</v>
      </c>
      <c r="AU85" s="153">
        <v>0</v>
      </c>
      <c r="AV85" s="151"/>
      <c r="AW85" s="151"/>
      <c r="AX85" s="152">
        <v>200</v>
      </c>
      <c r="AY85" s="369">
        <v>300</v>
      </c>
      <c r="AZ85" s="153">
        <v>1.05</v>
      </c>
      <c r="BA85" s="151"/>
      <c r="BB85" s="151"/>
      <c r="BC85" s="152">
        <v>0</v>
      </c>
      <c r="BD85" s="369">
        <v>0</v>
      </c>
      <c r="BE85" s="153">
        <v>0</v>
      </c>
      <c r="BF85" s="151"/>
      <c r="BG85" s="151"/>
      <c r="BH85" s="152">
        <v>0</v>
      </c>
      <c r="BI85" s="369">
        <v>0</v>
      </c>
      <c r="BJ85" s="153">
        <v>0</v>
      </c>
      <c r="BK85" s="151"/>
      <c r="BL85" s="151"/>
      <c r="BM85" s="152">
        <v>0</v>
      </c>
      <c r="BN85" s="369">
        <v>0</v>
      </c>
      <c r="BO85" s="153">
        <v>0</v>
      </c>
      <c r="BP85" s="151"/>
      <c r="BQ85" s="151"/>
      <c r="BR85" s="152">
        <v>205</v>
      </c>
      <c r="BS85" s="369">
        <v>300</v>
      </c>
      <c r="BT85" s="153">
        <v>1.05</v>
      </c>
      <c r="BU85" s="151"/>
      <c r="BV85" s="151"/>
      <c r="BW85" s="152">
        <v>0</v>
      </c>
      <c r="BX85" s="369">
        <v>0</v>
      </c>
      <c r="BY85" s="153">
        <v>0</v>
      </c>
      <c r="BZ85" s="151"/>
      <c r="CA85" s="151"/>
      <c r="CB85" s="152">
        <v>0</v>
      </c>
      <c r="CC85" s="369">
        <v>0</v>
      </c>
      <c r="CD85" s="153">
        <v>0</v>
      </c>
      <c r="CE85" s="151"/>
      <c r="CF85" s="151"/>
      <c r="CG85" s="152">
        <v>0</v>
      </c>
      <c r="CH85" s="369">
        <v>0</v>
      </c>
      <c r="CI85" s="153">
        <v>0</v>
      </c>
      <c r="CJ85" s="151"/>
      <c r="CK85" s="151"/>
      <c r="CL85" s="152">
        <v>200</v>
      </c>
      <c r="CM85" s="369">
        <v>300</v>
      </c>
      <c r="CN85" s="153">
        <v>1.5</v>
      </c>
      <c r="CO85" s="151"/>
      <c r="CP85" s="151"/>
      <c r="CQ85" s="152">
        <v>0</v>
      </c>
      <c r="CR85" s="369">
        <v>0</v>
      </c>
      <c r="CS85" s="153">
        <v>0</v>
      </c>
      <c r="CT85" s="151"/>
      <c r="CU85" s="151"/>
      <c r="CV85" s="152">
        <v>0</v>
      </c>
      <c r="CW85" s="369">
        <v>0</v>
      </c>
      <c r="CX85" s="153">
        <v>0</v>
      </c>
      <c r="CY85" s="151"/>
      <c r="CZ85" s="151"/>
      <c r="DA85" s="152">
        <v>0</v>
      </c>
      <c r="DB85" s="369">
        <v>0</v>
      </c>
      <c r="DC85" s="153">
        <v>0</v>
      </c>
      <c r="DD85" s="151"/>
      <c r="DE85" s="151"/>
      <c r="DF85" s="152">
        <v>200</v>
      </c>
      <c r="DG85" s="369">
        <v>300</v>
      </c>
      <c r="DH85" s="153">
        <v>1.5</v>
      </c>
      <c r="DI85" s="151"/>
      <c r="DJ85" s="151"/>
      <c r="DK85" s="152">
        <v>0</v>
      </c>
      <c r="DL85" s="369">
        <v>0</v>
      </c>
      <c r="DM85" s="153">
        <v>0</v>
      </c>
      <c r="DN85" s="398"/>
      <c r="DO85" s="398"/>
      <c r="DP85" s="152">
        <v>0</v>
      </c>
      <c r="DQ85" s="369">
        <v>0</v>
      </c>
      <c r="DR85" s="153">
        <v>0</v>
      </c>
      <c r="DS85" s="398"/>
      <c r="DT85" s="398"/>
      <c r="DU85" s="152">
        <v>0</v>
      </c>
      <c r="DV85" s="369">
        <v>0</v>
      </c>
      <c r="DW85" s="153">
        <v>0</v>
      </c>
      <c r="DX85" s="398"/>
      <c r="DY85" s="398"/>
      <c r="DZ85" s="152">
        <v>200</v>
      </c>
      <c r="EA85" s="369">
        <v>300</v>
      </c>
      <c r="EB85" s="153">
        <v>1.5</v>
      </c>
      <c r="EC85" s="151"/>
      <c r="ED85" s="151"/>
      <c r="EE85" s="152">
        <v>0</v>
      </c>
      <c r="EF85" s="369">
        <v>0</v>
      </c>
      <c r="EG85" s="153">
        <v>0</v>
      </c>
      <c r="EH85" s="151"/>
      <c r="EI85" s="151"/>
      <c r="EJ85" s="152">
        <v>0</v>
      </c>
      <c r="EK85" s="369">
        <v>0</v>
      </c>
      <c r="EL85" s="153">
        <v>0</v>
      </c>
      <c r="EM85" s="151"/>
      <c r="EN85" s="151"/>
      <c r="EO85" s="152">
        <v>0</v>
      </c>
      <c r="EP85" s="369">
        <v>0</v>
      </c>
      <c r="EQ85" s="153">
        <v>0</v>
      </c>
      <c r="ER85" s="151"/>
      <c r="ES85" s="151"/>
      <c r="ET85" s="152">
        <v>200</v>
      </c>
      <c r="EU85" s="369">
        <v>300</v>
      </c>
      <c r="EV85" s="153">
        <v>1.5</v>
      </c>
      <c r="EW85" s="170"/>
      <c r="EX85" s="170"/>
      <c r="EY85" s="170"/>
    </row>
    <row r="86" spans="1:155" s="55" customFormat="1" ht="21">
      <c r="A86" s="306">
        <v>12</v>
      </c>
      <c r="B86" s="227" t="s">
        <v>220</v>
      </c>
      <c r="C86" s="85" t="s">
        <v>38</v>
      </c>
      <c r="D86" s="12"/>
      <c r="E86" s="74">
        <v>0</v>
      </c>
      <c r="F86" s="169">
        <v>0</v>
      </c>
      <c r="G86" s="7">
        <v>0</v>
      </c>
      <c r="H86" s="85" t="s">
        <v>38</v>
      </c>
      <c r="I86" s="12"/>
      <c r="J86" s="46">
        <v>0</v>
      </c>
      <c r="K86" s="236">
        <v>0</v>
      </c>
      <c r="L86" s="7">
        <v>0</v>
      </c>
      <c r="M86" s="85" t="s">
        <v>38</v>
      </c>
      <c r="N86" s="12"/>
      <c r="O86" s="46">
        <v>0</v>
      </c>
      <c r="P86" s="236">
        <v>0</v>
      </c>
      <c r="Q86" s="7">
        <v>0</v>
      </c>
      <c r="R86" s="85" t="s">
        <v>38</v>
      </c>
      <c r="S86" s="12"/>
      <c r="T86" s="46">
        <v>0</v>
      </c>
      <c r="U86" s="236">
        <v>0</v>
      </c>
      <c r="V86" s="7">
        <v>0</v>
      </c>
      <c r="W86" s="85" t="s">
        <v>38</v>
      </c>
      <c r="X86" s="12"/>
      <c r="Y86" s="46">
        <v>0</v>
      </c>
      <c r="Z86" s="236">
        <v>0</v>
      </c>
      <c r="AA86" s="7">
        <v>0</v>
      </c>
      <c r="AB86" s="85" t="s">
        <v>38</v>
      </c>
      <c r="AC86" s="12"/>
      <c r="AD86" s="46">
        <v>0</v>
      </c>
      <c r="AE86" s="236">
        <v>0</v>
      </c>
      <c r="AF86" s="7">
        <v>0</v>
      </c>
      <c r="AG86" s="85" t="s">
        <v>38</v>
      </c>
      <c r="AH86" s="12"/>
      <c r="AI86" s="46">
        <v>0</v>
      </c>
      <c r="AJ86" s="236">
        <v>0</v>
      </c>
      <c r="AK86" s="7">
        <v>0</v>
      </c>
      <c r="AL86" s="85" t="s">
        <v>38</v>
      </c>
      <c r="AM86" s="12"/>
      <c r="AN86" s="46">
        <v>0</v>
      </c>
      <c r="AO86" s="236">
        <v>0</v>
      </c>
      <c r="AP86" s="7">
        <v>0</v>
      </c>
      <c r="AQ86" s="85" t="s">
        <v>38</v>
      </c>
      <c r="AR86" s="12"/>
      <c r="AS86" s="46">
        <v>0</v>
      </c>
      <c r="AT86" s="236">
        <v>0</v>
      </c>
      <c r="AU86" s="7">
        <v>0</v>
      </c>
      <c r="AV86" s="85" t="s">
        <v>38</v>
      </c>
      <c r="AW86" s="12"/>
      <c r="AX86" s="46">
        <v>0</v>
      </c>
      <c r="AY86" s="236">
        <v>0</v>
      </c>
      <c r="AZ86" s="7">
        <v>0</v>
      </c>
      <c r="BA86" s="85" t="s">
        <v>38</v>
      </c>
      <c r="BB86" s="12"/>
      <c r="BC86" s="46">
        <v>0</v>
      </c>
      <c r="BD86" s="236">
        <v>0</v>
      </c>
      <c r="BE86" s="7">
        <v>0</v>
      </c>
      <c r="BF86" s="85" t="s">
        <v>38</v>
      </c>
      <c r="BG86" s="12"/>
      <c r="BH86" s="46">
        <v>0</v>
      </c>
      <c r="BI86" s="236">
        <v>0</v>
      </c>
      <c r="BJ86" s="7">
        <v>0</v>
      </c>
      <c r="BK86" s="85" t="s">
        <v>38</v>
      </c>
      <c r="BL86" s="12"/>
      <c r="BM86" s="46">
        <v>0</v>
      </c>
      <c r="BN86" s="236">
        <v>0</v>
      </c>
      <c r="BO86" s="7">
        <v>0</v>
      </c>
      <c r="BP86" s="85" t="s">
        <v>38</v>
      </c>
      <c r="BQ86" s="12"/>
      <c r="BR86" s="46">
        <v>0</v>
      </c>
      <c r="BS86" s="236">
        <v>0</v>
      </c>
      <c r="BT86" s="7">
        <v>0</v>
      </c>
      <c r="BU86" s="85" t="s">
        <v>38</v>
      </c>
      <c r="BV86" s="12"/>
      <c r="BW86" s="46">
        <v>0</v>
      </c>
      <c r="BX86" s="236">
        <v>0</v>
      </c>
      <c r="BY86" s="7">
        <v>0</v>
      </c>
      <c r="BZ86" s="85" t="s">
        <v>38</v>
      </c>
      <c r="CA86" s="12"/>
      <c r="CB86" s="46">
        <v>0</v>
      </c>
      <c r="CC86" s="236">
        <v>0</v>
      </c>
      <c r="CD86" s="7">
        <v>0</v>
      </c>
      <c r="CE86" s="85" t="s">
        <v>38</v>
      </c>
      <c r="CF86" s="85"/>
      <c r="CG86" s="46">
        <v>0</v>
      </c>
      <c r="CH86" s="236">
        <v>0</v>
      </c>
      <c r="CI86" s="7">
        <v>0</v>
      </c>
      <c r="CJ86" s="85" t="s">
        <v>38</v>
      </c>
      <c r="CK86" s="85"/>
      <c r="CL86" s="46">
        <v>0</v>
      </c>
      <c r="CM86" s="236">
        <v>0</v>
      </c>
      <c r="CN86" s="7">
        <v>0</v>
      </c>
      <c r="CO86" s="85" t="s">
        <v>38</v>
      </c>
      <c r="CP86" s="401" t="s">
        <v>221</v>
      </c>
      <c r="CQ86" s="46">
        <v>350</v>
      </c>
      <c r="CR86" s="236">
        <v>400</v>
      </c>
      <c r="CS86" s="7">
        <v>1.4</v>
      </c>
      <c r="CT86" s="85" t="s">
        <v>38</v>
      </c>
      <c r="CU86" s="12">
        <v>2521</v>
      </c>
      <c r="CV86" s="46">
        <v>200</v>
      </c>
      <c r="CW86" s="236">
        <v>350</v>
      </c>
      <c r="CX86" s="7">
        <v>1.2250000000000001</v>
      </c>
      <c r="CY86" s="85" t="s">
        <v>38</v>
      </c>
      <c r="CZ86" s="12">
        <v>2521</v>
      </c>
      <c r="DA86" s="46">
        <v>254</v>
      </c>
      <c r="DB86" s="236">
        <v>400</v>
      </c>
      <c r="DC86" s="7">
        <v>1.4</v>
      </c>
      <c r="DD86" s="85" t="s">
        <v>38</v>
      </c>
      <c r="DE86" s="77">
        <v>2522</v>
      </c>
      <c r="DF86" s="46">
        <v>193</v>
      </c>
      <c r="DG86" s="236">
        <v>400</v>
      </c>
      <c r="DH86" s="7">
        <v>1.4</v>
      </c>
      <c r="DI86" s="85" t="s">
        <v>38</v>
      </c>
      <c r="DJ86" s="12">
        <v>2520</v>
      </c>
      <c r="DK86" s="46">
        <v>250</v>
      </c>
      <c r="DL86" s="236">
        <v>400</v>
      </c>
      <c r="DM86" s="7">
        <v>1.4</v>
      </c>
      <c r="DN86" s="85" t="s">
        <v>38</v>
      </c>
      <c r="DO86" s="12">
        <v>2520</v>
      </c>
      <c r="DP86" s="46">
        <v>250</v>
      </c>
      <c r="DQ86" s="236">
        <v>400</v>
      </c>
      <c r="DR86" s="7">
        <v>1.4</v>
      </c>
      <c r="DS86" s="85" t="s">
        <v>38</v>
      </c>
      <c r="DT86" s="12">
        <v>2520</v>
      </c>
      <c r="DU86" s="46">
        <v>372</v>
      </c>
      <c r="DV86" s="236">
        <v>500</v>
      </c>
      <c r="DW86" s="7">
        <v>1.75</v>
      </c>
      <c r="DX86" s="85" t="s">
        <v>38</v>
      </c>
      <c r="DY86" s="12">
        <v>2522</v>
      </c>
      <c r="DZ86" s="46">
        <v>252</v>
      </c>
      <c r="EA86" s="236">
        <v>400</v>
      </c>
      <c r="EB86" s="7">
        <v>1.4</v>
      </c>
      <c r="EC86" s="85" t="s">
        <v>38</v>
      </c>
      <c r="ED86" s="77">
        <v>2522</v>
      </c>
      <c r="EE86" s="74">
        <v>269</v>
      </c>
      <c r="EF86" s="169">
        <v>400</v>
      </c>
      <c r="EG86" s="7">
        <v>1.4</v>
      </c>
      <c r="EH86" s="85" t="s">
        <v>38</v>
      </c>
      <c r="EI86" s="77">
        <v>2522</v>
      </c>
      <c r="EJ86" s="74">
        <v>275</v>
      </c>
      <c r="EK86" s="169">
        <v>400</v>
      </c>
      <c r="EL86" s="7">
        <v>1.4</v>
      </c>
      <c r="EM86" s="85" t="s">
        <v>38</v>
      </c>
      <c r="EN86" s="12"/>
      <c r="EO86" s="46">
        <v>0</v>
      </c>
      <c r="EP86" s="236">
        <v>0</v>
      </c>
      <c r="EQ86" s="7">
        <v>0</v>
      </c>
      <c r="ER86" s="85" t="s">
        <v>38</v>
      </c>
      <c r="ES86" s="12"/>
      <c r="ET86" s="46">
        <v>0</v>
      </c>
      <c r="EU86" s="236">
        <v>0</v>
      </c>
      <c r="EV86" s="7">
        <v>0</v>
      </c>
      <c r="EW86" s="170"/>
      <c r="EX86" s="170"/>
      <c r="EY86" s="170"/>
    </row>
    <row r="87" spans="1:155" s="55" customFormat="1" ht="21">
      <c r="A87" s="226"/>
      <c r="B87" s="226"/>
      <c r="C87" s="77" t="s">
        <v>39</v>
      </c>
      <c r="D87" s="77">
        <v>2521</v>
      </c>
      <c r="E87" s="74">
        <v>254</v>
      </c>
      <c r="F87" s="236">
        <v>500</v>
      </c>
      <c r="G87" s="7">
        <v>2.5</v>
      </c>
      <c r="H87" s="77" t="s">
        <v>39</v>
      </c>
      <c r="I87" s="77">
        <v>2522</v>
      </c>
      <c r="J87" s="74">
        <v>193</v>
      </c>
      <c r="K87" s="169">
        <v>450</v>
      </c>
      <c r="L87" s="7">
        <v>2.25</v>
      </c>
      <c r="M87" s="77" t="s">
        <v>39</v>
      </c>
      <c r="N87" s="77">
        <v>2520</v>
      </c>
      <c r="O87" s="74">
        <v>250</v>
      </c>
      <c r="P87" s="169">
        <v>500</v>
      </c>
      <c r="Q87" s="7">
        <v>2.5</v>
      </c>
      <c r="R87" s="77" t="s">
        <v>39</v>
      </c>
      <c r="S87" s="77">
        <v>2520</v>
      </c>
      <c r="T87" s="74">
        <v>250</v>
      </c>
      <c r="U87" s="169">
        <v>500</v>
      </c>
      <c r="V87" s="7">
        <v>2.5</v>
      </c>
      <c r="W87" s="77" t="s">
        <v>39</v>
      </c>
      <c r="X87" s="77">
        <v>2520</v>
      </c>
      <c r="Y87" s="74">
        <v>372</v>
      </c>
      <c r="Z87" s="169">
        <v>700</v>
      </c>
      <c r="AA87" s="7">
        <v>3.5</v>
      </c>
      <c r="AB87" s="77" t="s">
        <v>39</v>
      </c>
      <c r="AC87" s="77">
        <v>2522</v>
      </c>
      <c r="AD87" s="74">
        <v>252</v>
      </c>
      <c r="AE87" s="169">
        <v>500</v>
      </c>
      <c r="AF87" s="7">
        <v>2.5</v>
      </c>
      <c r="AG87" s="77" t="s">
        <v>39</v>
      </c>
      <c r="AH87" s="77">
        <v>2522</v>
      </c>
      <c r="AI87" s="74">
        <v>269</v>
      </c>
      <c r="AJ87" s="169">
        <v>500</v>
      </c>
      <c r="AK87" s="7">
        <v>2.5</v>
      </c>
      <c r="AL87" s="77" t="s">
        <v>39</v>
      </c>
      <c r="AM87" s="77">
        <v>2522</v>
      </c>
      <c r="AN87" s="74">
        <v>275</v>
      </c>
      <c r="AO87" s="169">
        <v>500</v>
      </c>
      <c r="AP87" s="7">
        <v>2.5</v>
      </c>
      <c r="AQ87" s="77" t="s">
        <v>39</v>
      </c>
      <c r="AR87" s="77"/>
      <c r="AS87" s="74">
        <v>0</v>
      </c>
      <c r="AT87" s="169">
        <v>0</v>
      </c>
      <c r="AU87" s="7">
        <v>0</v>
      </c>
      <c r="AV87" s="77" t="s">
        <v>39</v>
      </c>
      <c r="AW87" s="77"/>
      <c r="AX87" s="74">
        <v>0</v>
      </c>
      <c r="AY87" s="169">
        <v>0</v>
      </c>
      <c r="AZ87" s="7">
        <v>0</v>
      </c>
      <c r="BA87" s="77" t="s">
        <v>39</v>
      </c>
      <c r="BB87" s="77"/>
      <c r="BC87" s="74">
        <v>0</v>
      </c>
      <c r="BD87" s="169">
        <v>0</v>
      </c>
      <c r="BE87" s="7">
        <v>0</v>
      </c>
      <c r="BF87" s="77" t="s">
        <v>39</v>
      </c>
      <c r="BG87" s="77"/>
      <c r="BH87" s="74">
        <v>0</v>
      </c>
      <c r="BI87" s="169">
        <v>0</v>
      </c>
      <c r="BJ87" s="7">
        <v>0</v>
      </c>
      <c r="BK87" s="77" t="s">
        <v>39</v>
      </c>
      <c r="BL87" s="77"/>
      <c r="BM87" s="74">
        <v>0</v>
      </c>
      <c r="BN87" s="169">
        <v>0</v>
      </c>
      <c r="BO87" s="7">
        <v>0</v>
      </c>
      <c r="BP87" s="77" t="s">
        <v>39</v>
      </c>
      <c r="BQ87" s="77"/>
      <c r="BR87" s="74">
        <v>0</v>
      </c>
      <c r="BS87" s="169">
        <v>0</v>
      </c>
      <c r="BT87" s="7">
        <v>0</v>
      </c>
      <c r="BU87" s="77" t="s">
        <v>39</v>
      </c>
      <c r="BV87" s="77"/>
      <c r="BW87" s="74">
        <v>0</v>
      </c>
      <c r="BX87" s="169">
        <v>0</v>
      </c>
      <c r="BY87" s="7">
        <v>0</v>
      </c>
      <c r="BZ87" s="77" t="s">
        <v>39</v>
      </c>
      <c r="CA87" s="77"/>
      <c r="CB87" s="74">
        <v>0</v>
      </c>
      <c r="CC87" s="169">
        <v>0</v>
      </c>
      <c r="CD87" s="7">
        <v>0</v>
      </c>
      <c r="CE87" s="77" t="s">
        <v>39</v>
      </c>
      <c r="CF87" s="77"/>
      <c r="CG87" s="74">
        <v>0</v>
      </c>
      <c r="CH87" s="169">
        <v>0</v>
      </c>
      <c r="CI87" s="7">
        <v>0</v>
      </c>
      <c r="CJ87" s="77" t="s">
        <v>39</v>
      </c>
      <c r="CK87" s="77"/>
      <c r="CL87" s="74">
        <v>0</v>
      </c>
      <c r="CM87" s="169">
        <v>0</v>
      </c>
      <c r="CN87" s="7">
        <v>0</v>
      </c>
      <c r="CO87" s="77" t="s">
        <v>39</v>
      </c>
      <c r="CP87" s="77"/>
      <c r="CQ87" s="74">
        <v>0</v>
      </c>
      <c r="CR87" s="169">
        <v>0</v>
      </c>
      <c r="CS87" s="7">
        <v>0</v>
      </c>
      <c r="CT87" s="77" t="s">
        <v>39</v>
      </c>
      <c r="CU87" s="77"/>
      <c r="CV87" s="74">
        <v>0</v>
      </c>
      <c r="CW87" s="169">
        <v>0</v>
      </c>
      <c r="CX87" s="7">
        <v>0</v>
      </c>
      <c r="CY87" s="77" t="s">
        <v>39</v>
      </c>
      <c r="CZ87" s="77"/>
      <c r="DA87" s="74">
        <v>0</v>
      </c>
      <c r="DB87" s="169">
        <v>0</v>
      </c>
      <c r="DC87" s="7">
        <v>0</v>
      </c>
      <c r="DD87" s="77" t="s">
        <v>39</v>
      </c>
      <c r="DE87" s="77"/>
      <c r="DF87" s="74">
        <v>0</v>
      </c>
      <c r="DG87" s="169">
        <v>0</v>
      </c>
      <c r="DH87" s="7">
        <v>0</v>
      </c>
      <c r="DI87" s="77" t="s">
        <v>39</v>
      </c>
      <c r="DJ87" s="77"/>
      <c r="DK87" s="74">
        <v>0</v>
      </c>
      <c r="DL87" s="169">
        <v>0</v>
      </c>
      <c r="DM87" s="7">
        <v>0</v>
      </c>
      <c r="DN87" s="77" t="s">
        <v>39</v>
      </c>
      <c r="DO87" s="77"/>
      <c r="DP87" s="74">
        <v>0</v>
      </c>
      <c r="DQ87" s="169">
        <v>0</v>
      </c>
      <c r="DR87" s="7">
        <v>0</v>
      </c>
      <c r="DS87" s="77" t="s">
        <v>39</v>
      </c>
      <c r="DT87" s="77"/>
      <c r="DU87" s="74">
        <v>0</v>
      </c>
      <c r="DV87" s="169">
        <v>0</v>
      </c>
      <c r="DW87" s="7">
        <v>0</v>
      </c>
      <c r="DX87" s="77" t="s">
        <v>39</v>
      </c>
      <c r="DY87" s="77"/>
      <c r="DZ87" s="74">
        <v>0</v>
      </c>
      <c r="EA87" s="169">
        <v>0</v>
      </c>
      <c r="EB87" s="7">
        <v>0</v>
      </c>
      <c r="EC87" s="77" t="s">
        <v>39</v>
      </c>
      <c r="ED87" s="77"/>
      <c r="EE87" s="74">
        <v>0</v>
      </c>
      <c r="EF87" s="169">
        <v>0</v>
      </c>
      <c r="EG87" s="7">
        <v>0</v>
      </c>
      <c r="EH87" s="77" t="s">
        <v>39</v>
      </c>
      <c r="EI87" s="77"/>
      <c r="EJ87" s="74">
        <v>0</v>
      </c>
      <c r="EK87" s="169">
        <v>0</v>
      </c>
      <c r="EL87" s="7">
        <v>0</v>
      </c>
      <c r="EM87" s="77" t="s">
        <v>39</v>
      </c>
      <c r="EN87" s="401" t="s">
        <v>221</v>
      </c>
      <c r="EO87" s="74">
        <v>350</v>
      </c>
      <c r="EP87" s="169">
        <v>600</v>
      </c>
      <c r="EQ87" s="7">
        <v>3</v>
      </c>
      <c r="ER87" s="77" t="s">
        <v>39</v>
      </c>
      <c r="ES87" s="77">
        <v>2521</v>
      </c>
      <c r="ET87" s="74">
        <v>254</v>
      </c>
      <c r="EU87" s="169">
        <v>500</v>
      </c>
      <c r="EV87" s="7">
        <v>2.5</v>
      </c>
      <c r="EW87" s="170"/>
      <c r="EX87" s="170"/>
      <c r="EY87" s="170"/>
    </row>
    <row r="88" spans="1:155" ht="21">
      <c r="A88" s="226"/>
      <c r="B88" s="226"/>
      <c r="C88" s="12" t="s">
        <v>96</v>
      </c>
      <c r="D88" s="77"/>
      <c r="E88" s="74">
        <v>0</v>
      </c>
      <c r="F88" s="169">
        <v>0</v>
      </c>
      <c r="G88" s="7">
        <v>0</v>
      </c>
      <c r="H88" s="12" t="s">
        <v>96</v>
      </c>
      <c r="I88" s="77"/>
      <c r="J88" s="46">
        <v>0</v>
      </c>
      <c r="K88" s="236">
        <v>0</v>
      </c>
      <c r="L88" s="7">
        <v>0</v>
      </c>
      <c r="M88" s="12" t="s">
        <v>96</v>
      </c>
      <c r="N88" s="77"/>
      <c r="O88" s="46">
        <v>0</v>
      </c>
      <c r="P88" s="236">
        <v>0</v>
      </c>
      <c r="Q88" s="7">
        <v>0</v>
      </c>
      <c r="R88" s="12" t="s">
        <v>96</v>
      </c>
      <c r="S88" s="77"/>
      <c r="T88" s="46">
        <v>0</v>
      </c>
      <c r="U88" s="236">
        <v>0</v>
      </c>
      <c r="V88" s="7">
        <v>0</v>
      </c>
      <c r="W88" s="12" t="s">
        <v>96</v>
      </c>
      <c r="X88" s="77"/>
      <c r="Y88" s="46">
        <v>0</v>
      </c>
      <c r="Z88" s="236">
        <v>0</v>
      </c>
      <c r="AA88" s="7">
        <v>0</v>
      </c>
      <c r="AB88" s="12" t="s">
        <v>96</v>
      </c>
      <c r="AC88" s="77"/>
      <c r="AD88" s="46">
        <v>0</v>
      </c>
      <c r="AE88" s="236">
        <v>0</v>
      </c>
      <c r="AF88" s="7">
        <v>0</v>
      </c>
      <c r="AG88" s="12" t="s">
        <v>96</v>
      </c>
      <c r="AH88" s="77"/>
      <c r="AI88" s="46">
        <v>0</v>
      </c>
      <c r="AJ88" s="236">
        <v>0</v>
      </c>
      <c r="AK88" s="7">
        <v>0</v>
      </c>
      <c r="AL88" s="12" t="s">
        <v>96</v>
      </c>
      <c r="AM88" s="77"/>
      <c r="AN88" s="46">
        <v>0</v>
      </c>
      <c r="AO88" s="236">
        <v>0</v>
      </c>
      <c r="AP88" s="7">
        <v>0</v>
      </c>
      <c r="AQ88" s="12" t="s">
        <v>96</v>
      </c>
      <c r="AR88" s="401" t="s">
        <v>221</v>
      </c>
      <c r="AS88" s="74">
        <v>350</v>
      </c>
      <c r="AT88" s="169">
        <v>800</v>
      </c>
      <c r="AU88" s="7">
        <v>6.4</v>
      </c>
      <c r="AV88" s="12" t="s">
        <v>96</v>
      </c>
      <c r="AW88" s="77">
        <v>2521</v>
      </c>
      <c r="AX88" s="74">
        <v>200</v>
      </c>
      <c r="AY88" s="169">
        <v>600</v>
      </c>
      <c r="AZ88" s="7">
        <v>4.8</v>
      </c>
      <c r="BA88" s="12" t="s">
        <v>96</v>
      </c>
      <c r="BB88" s="77">
        <v>2520</v>
      </c>
      <c r="BC88" s="74">
        <v>254</v>
      </c>
      <c r="BD88" s="169">
        <v>600</v>
      </c>
      <c r="BE88" s="7">
        <v>4.8</v>
      </c>
      <c r="BF88" s="12" t="s">
        <v>96</v>
      </c>
      <c r="BG88" s="77">
        <v>2522</v>
      </c>
      <c r="BH88" s="74">
        <v>193</v>
      </c>
      <c r="BI88" s="169">
        <v>600</v>
      </c>
      <c r="BJ88" s="7">
        <v>4.8</v>
      </c>
      <c r="BK88" s="12" t="s">
        <v>96</v>
      </c>
      <c r="BL88" s="77">
        <v>2520</v>
      </c>
      <c r="BM88" s="74">
        <v>250</v>
      </c>
      <c r="BN88" s="169">
        <v>600</v>
      </c>
      <c r="BO88" s="7">
        <v>4.8</v>
      </c>
      <c r="BP88" s="12" t="s">
        <v>96</v>
      </c>
      <c r="BQ88" s="77">
        <v>2520</v>
      </c>
      <c r="BR88" s="74">
        <v>250</v>
      </c>
      <c r="BS88" s="169">
        <v>600</v>
      </c>
      <c r="BT88" s="7">
        <v>4.8</v>
      </c>
      <c r="BU88" s="12" t="s">
        <v>96</v>
      </c>
      <c r="BV88" s="77">
        <v>2520</v>
      </c>
      <c r="BW88" s="74">
        <v>372</v>
      </c>
      <c r="BX88" s="169">
        <v>600</v>
      </c>
      <c r="BY88" s="7">
        <v>4.8</v>
      </c>
      <c r="BZ88" s="12" t="s">
        <v>96</v>
      </c>
      <c r="CA88" s="77">
        <v>2522</v>
      </c>
      <c r="CB88" s="74">
        <v>252</v>
      </c>
      <c r="CC88" s="169">
        <v>600</v>
      </c>
      <c r="CD88" s="7">
        <v>4.8</v>
      </c>
      <c r="CE88" s="12" t="s">
        <v>96</v>
      </c>
      <c r="CF88" s="77">
        <v>2522</v>
      </c>
      <c r="CG88" s="74">
        <v>269</v>
      </c>
      <c r="CH88" s="236">
        <v>600</v>
      </c>
      <c r="CI88" s="7">
        <v>4.8</v>
      </c>
      <c r="CJ88" s="12" t="s">
        <v>96</v>
      </c>
      <c r="CK88" s="77">
        <v>2522</v>
      </c>
      <c r="CL88" s="74">
        <v>275</v>
      </c>
      <c r="CM88" s="169">
        <v>600</v>
      </c>
      <c r="CN88" s="7">
        <v>4.8</v>
      </c>
      <c r="CO88" s="12" t="s">
        <v>96</v>
      </c>
      <c r="CP88" s="77"/>
      <c r="CQ88" s="74">
        <v>0</v>
      </c>
      <c r="CR88" s="169">
        <v>0</v>
      </c>
      <c r="CS88" s="7">
        <v>0</v>
      </c>
      <c r="CT88" s="12" t="s">
        <v>96</v>
      </c>
      <c r="CU88" s="77"/>
      <c r="CV88" s="74">
        <v>0</v>
      </c>
      <c r="CW88" s="236">
        <v>0</v>
      </c>
      <c r="CX88" s="7">
        <v>0</v>
      </c>
      <c r="CY88" s="12" t="s">
        <v>96</v>
      </c>
      <c r="CZ88" s="77"/>
      <c r="DA88" s="74">
        <v>0</v>
      </c>
      <c r="DB88" s="169">
        <v>0</v>
      </c>
      <c r="DC88" s="7">
        <v>0</v>
      </c>
      <c r="DD88" s="12" t="s">
        <v>96</v>
      </c>
      <c r="DE88" s="77"/>
      <c r="DF88" s="74">
        <v>0</v>
      </c>
      <c r="DG88" s="169">
        <v>0</v>
      </c>
      <c r="DH88" s="7">
        <v>0</v>
      </c>
      <c r="DI88" s="12" t="s">
        <v>96</v>
      </c>
      <c r="DJ88" s="77"/>
      <c r="DK88" s="74">
        <v>0</v>
      </c>
      <c r="DL88" s="169">
        <v>0</v>
      </c>
      <c r="DM88" s="7">
        <v>0</v>
      </c>
      <c r="DN88" s="12" t="s">
        <v>96</v>
      </c>
      <c r="DO88" s="77"/>
      <c r="DP88" s="74">
        <v>0</v>
      </c>
      <c r="DQ88" s="169">
        <v>0</v>
      </c>
      <c r="DR88" s="7">
        <v>0</v>
      </c>
      <c r="DS88" s="12" t="s">
        <v>96</v>
      </c>
      <c r="DT88" s="77"/>
      <c r="DU88" s="74">
        <v>0</v>
      </c>
      <c r="DV88" s="169">
        <v>0</v>
      </c>
      <c r="DW88" s="7">
        <v>0</v>
      </c>
      <c r="DX88" s="12" t="s">
        <v>96</v>
      </c>
      <c r="DY88" s="77"/>
      <c r="DZ88" s="74">
        <v>0</v>
      </c>
      <c r="EA88" s="169">
        <v>0</v>
      </c>
      <c r="EB88" s="7">
        <v>0</v>
      </c>
      <c r="EC88" s="12" t="s">
        <v>96</v>
      </c>
      <c r="ED88" s="77"/>
      <c r="EE88" s="74">
        <v>0</v>
      </c>
      <c r="EF88" s="169">
        <v>0</v>
      </c>
      <c r="EG88" s="7">
        <v>0</v>
      </c>
      <c r="EH88" s="12" t="s">
        <v>96</v>
      </c>
      <c r="EI88" s="77"/>
      <c r="EJ88" s="74">
        <v>0</v>
      </c>
      <c r="EK88" s="169">
        <v>0</v>
      </c>
      <c r="EL88" s="7">
        <v>0</v>
      </c>
      <c r="EM88" s="12" t="s">
        <v>96</v>
      </c>
      <c r="EN88" s="77"/>
      <c r="EO88" s="46">
        <v>0</v>
      </c>
      <c r="EP88" s="236">
        <v>0</v>
      </c>
      <c r="EQ88" s="7">
        <v>0</v>
      </c>
      <c r="ER88" s="12" t="s">
        <v>96</v>
      </c>
      <c r="ES88" s="77"/>
      <c r="ET88" s="46">
        <v>0</v>
      </c>
      <c r="EU88" s="236">
        <v>0</v>
      </c>
      <c r="EV88" s="7">
        <v>0</v>
      </c>
    </row>
    <row r="89" spans="1:155" ht="21">
      <c r="A89" s="226"/>
      <c r="B89" s="226"/>
      <c r="C89" s="85"/>
      <c r="D89" s="85"/>
      <c r="E89" s="74"/>
      <c r="F89" s="169"/>
      <c r="G89" s="7"/>
      <c r="H89" s="85"/>
      <c r="I89" s="85"/>
      <c r="J89" s="74"/>
      <c r="K89" s="169"/>
      <c r="L89" s="7"/>
      <c r="M89" s="85"/>
      <c r="N89" s="85"/>
      <c r="O89" s="74"/>
      <c r="P89" s="169"/>
      <c r="Q89" s="7"/>
      <c r="R89" s="85"/>
      <c r="S89" s="85"/>
      <c r="T89" s="74"/>
      <c r="U89" s="169"/>
      <c r="V89" s="7"/>
      <c r="W89" s="85"/>
      <c r="X89" s="85"/>
      <c r="Y89" s="74"/>
      <c r="Z89" s="169"/>
      <c r="AA89" s="7"/>
      <c r="AB89" s="85"/>
      <c r="AC89" s="85"/>
      <c r="AD89" s="74"/>
      <c r="AE89" s="169"/>
      <c r="AF89" s="7"/>
      <c r="AG89" s="85"/>
      <c r="AH89" s="85"/>
      <c r="AI89" s="74"/>
      <c r="AJ89" s="169"/>
      <c r="AK89" s="7"/>
      <c r="AL89" s="85"/>
      <c r="AM89" s="85"/>
      <c r="AN89" s="74"/>
      <c r="AO89" s="169"/>
      <c r="AP89" s="7"/>
      <c r="AQ89" s="85"/>
      <c r="AR89" s="85"/>
      <c r="AS89" s="74"/>
      <c r="AT89" s="169"/>
      <c r="AU89" s="7"/>
      <c r="AV89" s="85"/>
      <c r="AW89" s="85"/>
      <c r="AX89" s="74"/>
      <c r="AY89" s="169"/>
      <c r="AZ89" s="7"/>
      <c r="BA89" s="85"/>
      <c r="BB89" s="85"/>
      <c r="BC89" s="74"/>
      <c r="BD89" s="169"/>
      <c r="BE89" s="7"/>
      <c r="BF89" s="85"/>
      <c r="BG89" s="85"/>
      <c r="BH89" s="74"/>
      <c r="BI89" s="169"/>
      <c r="BJ89" s="7"/>
      <c r="BK89" s="85"/>
      <c r="BL89" s="85"/>
      <c r="BM89" s="74"/>
      <c r="BN89" s="169"/>
      <c r="BO89" s="7"/>
      <c r="BP89" s="85"/>
      <c r="BQ89" s="85"/>
      <c r="BR89" s="74"/>
      <c r="BS89" s="169"/>
      <c r="BT89" s="7"/>
      <c r="BU89" s="85"/>
      <c r="BV89" s="85"/>
      <c r="BW89" s="74"/>
      <c r="BX89" s="169"/>
      <c r="BY89" s="7"/>
      <c r="BZ89" s="85"/>
      <c r="CA89" s="85"/>
      <c r="CB89" s="74"/>
      <c r="CC89" s="169"/>
      <c r="CD89" s="20"/>
      <c r="CE89" s="85"/>
      <c r="CF89" s="85"/>
      <c r="CG89" s="74"/>
      <c r="CH89" s="169"/>
      <c r="CI89" s="7"/>
      <c r="CJ89" s="85"/>
      <c r="CK89" s="85"/>
      <c r="CL89" s="74"/>
      <c r="CM89" s="169"/>
      <c r="CN89" s="7"/>
      <c r="CO89" s="85"/>
      <c r="CP89" s="401"/>
      <c r="CQ89" s="46"/>
      <c r="CR89" s="236"/>
      <c r="CS89" s="7"/>
      <c r="CT89" s="85"/>
      <c r="CU89" s="12"/>
      <c r="CV89" s="46"/>
      <c r="CW89" s="236"/>
      <c r="CX89" s="7"/>
      <c r="CY89" s="85"/>
      <c r="CZ89" s="12"/>
      <c r="DA89" s="46"/>
      <c r="DB89" s="236"/>
      <c r="DC89" s="7"/>
      <c r="DD89" s="85"/>
      <c r="DE89" s="77"/>
      <c r="DF89" s="46"/>
      <c r="DG89" s="236"/>
      <c r="DH89" s="7"/>
      <c r="DI89" s="85"/>
      <c r="DJ89" s="12"/>
      <c r="DK89" s="46"/>
      <c r="DL89" s="236"/>
      <c r="DM89" s="7"/>
      <c r="DN89" s="85"/>
      <c r="DO89" s="12"/>
      <c r="DP89" s="46"/>
      <c r="DQ89" s="236"/>
      <c r="DR89" s="7"/>
      <c r="DS89" s="85"/>
      <c r="DT89" s="12"/>
      <c r="DU89" s="46"/>
      <c r="DV89" s="236"/>
      <c r="DW89" s="7"/>
      <c r="DX89" s="85"/>
      <c r="DY89" s="12"/>
      <c r="DZ89" s="46"/>
      <c r="EA89" s="236"/>
      <c r="EB89" s="7"/>
      <c r="EC89" s="85"/>
      <c r="ED89" s="85"/>
      <c r="EE89" s="74"/>
      <c r="EF89" s="169"/>
      <c r="EG89" s="7"/>
      <c r="EH89" s="85"/>
      <c r="EI89" s="85"/>
      <c r="EJ89" s="74"/>
      <c r="EK89" s="169"/>
      <c r="EL89" s="7"/>
      <c r="EM89" s="85"/>
      <c r="EN89" s="85"/>
      <c r="EO89" s="74"/>
      <c r="EP89" s="169"/>
      <c r="EQ89" s="7"/>
      <c r="ER89" s="85"/>
      <c r="ES89" s="85"/>
      <c r="ET89" s="74"/>
      <c r="EU89" s="169"/>
      <c r="EV89" s="7"/>
    </row>
    <row r="90" spans="1:155" ht="21">
      <c r="A90" s="226"/>
      <c r="B90" s="308"/>
      <c r="C90" s="85"/>
      <c r="D90" s="85"/>
      <c r="E90" s="74"/>
      <c r="F90" s="169"/>
      <c r="G90" s="7"/>
      <c r="H90" s="85"/>
      <c r="I90" s="85"/>
      <c r="J90" s="74"/>
      <c r="K90" s="169"/>
      <c r="L90" s="7"/>
      <c r="M90" s="85"/>
      <c r="N90" s="85"/>
      <c r="O90" s="74"/>
      <c r="P90" s="169"/>
      <c r="Q90" s="7"/>
      <c r="R90" s="85"/>
      <c r="S90" s="85"/>
      <c r="T90" s="74"/>
      <c r="U90" s="169"/>
      <c r="V90" s="7"/>
      <c r="W90" s="85"/>
      <c r="X90" s="85"/>
      <c r="Y90" s="74"/>
      <c r="Z90" s="169"/>
      <c r="AA90" s="7"/>
      <c r="AB90" s="85"/>
      <c r="AC90" s="85"/>
      <c r="AD90" s="74"/>
      <c r="AE90" s="169"/>
      <c r="AF90" s="7"/>
      <c r="AG90" s="85"/>
      <c r="AH90" s="85"/>
      <c r="AI90" s="74"/>
      <c r="AJ90" s="169"/>
      <c r="AK90" s="7"/>
      <c r="AL90" s="85"/>
      <c r="AM90" s="85"/>
      <c r="AN90" s="74"/>
      <c r="AO90" s="169"/>
      <c r="AP90" s="7"/>
      <c r="AQ90" s="85"/>
      <c r="AR90" s="85"/>
      <c r="AS90" s="74"/>
      <c r="AT90" s="169"/>
      <c r="AU90" s="7"/>
      <c r="AV90" s="85"/>
      <c r="AW90" s="85"/>
      <c r="AX90" s="74"/>
      <c r="AY90" s="169"/>
      <c r="AZ90" s="7"/>
      <c r="BA90" s="85"/>
      <c r="BB90" s="85"/>
      <c r="BC90" s="74"/>
      <c r="BD90" s="169"/>
      <c r="BE90" s="7"/>
      <c r="BF90" s="85"/>
      <c r="BG90" s="85"/>
      <c r="BH90" s="74"/>
      <c r="BI90" s="169"/>
      <c r="BJ90" s="7"/>
      <c r="BK90" s="85"/>
      <c r="BL90" s="85"/>
      <c r="BM90" s="74"/>
      <c r="BN90" s="169"/>
      <c r="BO90" s="7"/>
      <c r="BP90" s="85"/>
      <c r="BQ90" s="85"/>
      <c r="BR90" s="74"/>
      <c r="BS90" s="169"/>
      <c r="BT90" s="7"/>
      <c r="BU90" s="85"/>
      <c r="BV90" s="85"/>
      <c r="BW90" s="74"/>
      <c r="BX90" s="169"/>
      <c r="BY90" s="7"/>
      <c r="BZ90" s="85"/>
      <c r="CA90" s="85"/>
      <c r="CB90" s="74"/>
      <c r="CC90" s="169"/>
      <c r="CD90" s="7"/>
      <c r="CE90" s="85"/>
      <c r="CF90" s="85"/>
      <c r="CG90" s="74"/>
      <c r="CH90" s="169"/>
      <c r="CI90" s="7"/>
      <c r="CJ90" s="85"/>
      <c r="CK90" s="85"/>
      <c r="CL90" s="74"/>
      <c r="CM90" s="169"/>
      <c r="CN90" s="7"/>
      <c r="CO90" s="85"/>
      <c r="CP90" s="85"/>
      <c r="CQ90" s="74"/>
      <c r="CR90" s="169"/>
      <c r="CS90" s="7"/>
      <c r="CT90" s="85"/>
      <c r="CU90" s="85"/>
      <c r="CV90" s="74"/>
      <c r="CW90" s="169"/>
      <c r="CX90" s="7"/>
      <c r="CY90" s="85"/>
      <c r="CZ90" s="85"/>
      <c r="DA90" s="74"/>
      <c r="DB90" s="169"/>
      <c r="DC90" s="7"/>
      <c r="DD90" s="85"/>
      <c r="DE90" s="85"/>
      <c r="DF90" s="74"/>
      <c r="DG90" s="169"/>
      <c r="DH90" s="7"/>
      <c r="DI90" s="85"/>
      <c r="DJ90" s="85"/>
      <c r="DK90" s="74"/>
      <c r="DL90" s="169"/>
      <c r="DM90" s="7"/>
      <c r="DN90" s="77"/>
      <c r="DO90" s="77"/>
      <c r="DP90" s="77"/>
      <c r="DQ90" s="169"/>
      <c r="DR90" s="77"/>
      <c r="DS90" s="77"/>
      <c r="DT90" s="77"/>
      <c r="DU90" s="77"/>
      <c r="DV90" s="169"/>
      <c r="DW90" s="77"/>
      <c r="DX90" s="77"/>
      <c r="DY90" s="77"/>
      <c r="DZ90" s="77"/>
      <c r="EA90" s="169"/>
      <c r="EB90" s="77"/>
      <c r="EC90" s="85"/>
      <c r="ED90" s="85"/>
      <c r="EE90" s="74"/>
      <c r="EF90" s="169"/>
      <c r="EG90" s="7"/>
      <c r="EH90" s="85"/>
      <c r="EI90" s="85"/>
      <c r="EJ90" s="74"/>
      <c r="EK90" s="169"/>
      <c r="EL90" s="7"/>
      <c r="EM90" s="85"/>
      <c r="EN90" s="85"/>
      <c r="EO90" s="74"/>
      <c r="EP90" s="169"/>
      <c r="EQ90" s="7"/>
      <c r="ER90" s="85"/>
      <c r="ES90" s="85"/>
      <c r="ET90" s="74"/>
      <c r="EU90" s="169"/>
      <c r="EV90" s="7"/>
    </row>
    <row r="91" spans="1:155" ht="21.75" thickBot="1">
      <c r="A91" s="261"/>
      <c r="B91" s="262" t="s">
        <v>43</v>
      </c>
      <c r="C91" s="106"/>
      <c r="D91" s="106"/>
      <c r="E91" s="81">
        <v>254</v>
      </c>
      <c r="F91" s="369">
        <v>500</v>
      </c>
      <c r="G91" s="83">
        <v>2.5</v>
      </c>
      <c r="H91" s="106"/>
      <c r="I91" s="106"/>
      <c r="J91" s="81">
        <v>193</v>
      </c>
      <c r="K91" s="369">
        <v>450</v>
      </c>
      <c r="L91" s="83">
        <v>2.25</v>
      </c>
      <c r="M91" s="106"/>
      <c r="N91" s="106"/>
      <c r="O91" s="81">
        <v>250</v>
      </c>
      <c r="P91" s="369">
        <v>500</v>
      </c>
      <c r="Q91" s="83">
        <v>2.5</v>
      </c>
      <c r="R91" s="106"/>
      <c r="S91" s="106"/>
      <c r="T91" s="81">
        <v>250</v>
      </c>
      <c r="U91" s="369">
        <v>500</v>
      </c>
      <c r="V91" s="83">
        <v>2.5</v>
      </c>
      <c r="W91" s="106"/>
      <c r="X91" s="106"/>
      <c r="Y91" s="81">
        <v>372</v>
      </c>
      <c r="Z91" s="369">
        <v>700</v>
      </c>
      <c r="AA91" s="83">
        <v>3.5</v>
      </c>
      <c r="AB91" s="106"/>
      <c r="AC91" s="106"/>
      <c r="AD91" s="81">
        <v>252</v>
      </c>
      <c r="AE91" s="369">
        <v>500</v>
      </c>
      <c r="AF91" s="83">
        <v>2.5</v>
      </c>
      <c r="AG91" s="106"/>
      <c r="AH91" s="106"/>
      <c r="AI91" s="81">
        <v>269</v>
      </c>
      <c r="AJ91" s="369">
        <v>500</v>
      </c>
      <c r="AK91" s="83">
        <v>2.5</v>
      </c>
      <c r="AL91" s="106"/>
      <c r="AM91" s="106"/>
      <c r="AN91" s="81">
        <v>275</v>
      </c>
      <c r="AO91" s="369">
        <v>500</v>
      </c>
      <c r="AP91" s="83">
        <v>2.5</v>
      </c>
      <c r="AQ91" s="106"/>
      <c r="AR91" s="106"/>
      <c r="AS91" s="81">
        <v>350</v>
      </c>
      <c r="AT91" s="369">
        <v>800</v>
      </c>
      <c r="AU91" s="83">
        <v>6.4</v>
      </c>
      <c r="AV91" s="106"/>
      <c r="AW91" s="106"/>
      <c r="AX91" s="81">
        <v>200</v>
      </c>
      <c r="AY91" s="369">
        <v>600</v>
      </c>
      <c r="AZ91" s="83">
        <v>4.8</v>
      </c>
      <c r="BA91" s="106"/>
      <c r="BB91" s="106"/>
      <c r="BC91" s="81">
        <v>254</v>
      </c>
      <c r="BD91" s="369">
        <v>600</v>
      </c>
      <c r="BE91" s="83">
        <v>4.8</v>
      </c>
      <c r="BF91" s="106"/>
      <c r="BG91" s="106"/>
      <c r="BH91" s="81">
        <v>193</v>
      </c>
      <c r="BI91" s="369">
        <v>600</v>
      </c>
      <c r="BJ91" s="83">
        <v>4.8</v>
      </c>
      <c r="BK91" s="106"/>
      <c r="BL91" s="106"/>
      <c r="BM91" s="81">
        <v>250</v>
      </c>
      <c r="BN91" s="369">
        <v>600</v>
      </c>
      <c r="BO91" s="83">
        <v>4.8</v>
      </c>
      <c r="BP91" s="106"/>
      <c r="BQ91" s="106"/>
      <c r="BR91" s="81">
        <v>250</v>
      </c>
      <c r="BS91" s="369">
        <v>600</v>
      </c>
      <c r="BT91" s="83">
        <v>4.8</v>
      </c>
      <c r="BU91" s="106"/>
      <c r="BV91" s="106"/>
      <c r="BW91" s="81">
        <v>372</v>
      </c>
      <c r="BX91" s="369">
        <v>600</v>
      </c>
      <c r="BY91" s="83">
        <v>4.8</v>
      </c>
      <c r="BZ91" s="106"/>
      <c r="CA91" s="106"/>
      <c r="CB91" s="81">
        <v>252</v>
      </c>
      <c r="CC91" s="369">
        <v>600</v>
      </c>
      <c r="CD91" s="83">
        <v>4.8</v>
      </c>
      <c r="CE91" s="106"/>
      <c r="CF91" s="106"/>
      <c r="CG91" s="81">
        <v>269</v>
      </c>
      <c r="CH91" s="369">
        <v>600</v>
      </c>
      <c r="CI91" s="83">
        <v>4.8</v>
      </c>
      <c r="CJ91" s="106"/>
      <c r="CK91" s="106"/>
      <c r="CL91" s="81">
        <v>275</v>
      </c>
      <c r="CM91" s="369">
        <v>600</v>
      </c>
      <c r="CN91" s="83">
        <v>4.8</v>
      </c>
      <c r="CO91" s="106"/>
      <c r="CP91" s="106"/>
      <c r="CQ91" s="81">
        <v>350</v>
      </c>
      <c r="CR91" s="369">
        <v>400</v>
      </c>
      <c r="CS91" s="83">
        <v>1.4</v>
      </c>
      <c r="CT91" s="106"/>
      <c r="CU91" s="106"/>
      <c r="CV91" s="81">
        <v>200</v>
      </c>
      <c r="CW91" s="369">
        <v>350</v>
      </c>
      <c r="CX91" s="83">
        <v>1.2250000000000001</v>
      </c>
      <c r="CY91" s="106"/>
      <c r="CZ91" s="106"/>
      <c r="DA91" s="81">
        <v>254</v>
      </c>
      <c r="DB91" s="369">
        <v>400</v>
      </c>
      <c r="DC91" s="83">
        <v>1.4</v>
      </c>
      <c r="DD91" s="106"/>
      <c r="DE91" s="106"/>
      <c r="DF91" s="81">
        <v>193</v>
      </c>
      <c r="DG91" s="369">
        <v>400</v>
      </c>
      <c r="DH91" s="83">
        <v>1.4</v>
      </c>
      <c r="DI91" s="106"/>
      <c r="DJ91" s="106"/>
      <c r="DK91" s="81">
        <v>250</v>
      </c>
      <c r="DL91" s="369">
        <v>400</v>
      </c>
      <c r="DM91" s="83">
        <v>1.4</v>
      </c>
      <c r="DN91" s="392"/>
      <c r="DO91" s="392"/>
      <c r="DP91" s="81">
        <v>250</v>
      </c>
      <c r="DQ91" s="369">
        <v>400</v>
      </c>
      <c r="DR91" s="83">
        <v>1.4</v>
      </c>
      <c r="DS91" s="392"/>
      <c r="DT91" s="392"/>
      <c r="DU91" s="81">
        <v>372</v>
      </c>
      <c r="DV91" s="369">
        <v>500</v>
      </c>
      <c r="DW91" s="83">
        <v>1.75</v>
      </c>
      <c r="DX91" s="392"/>
      <c r="DY91" s="392"/>
      <c r="DZ91" s="81">
        <v>252</v>
      </c>
      <c r="EA91" s="369">
        <v>400</v>
      </c>
      <c r="EB91" s="83">
        <v>1.4</v>
      </c>
      <c r="EC91" s="106"/>
      <c r="ED91" s="106"/>
      <c r="EE91" s="81">
        <v>269</v>
      </c>
      <c r="EF91" s="369">
        <v>400</v>
      </c>
      <c r="EG91" s="83">
        <v>1.4</v>
      </c>
      <c r="EH91" s="106"/>
      <c r="EI91" s="106"/>
      <c r="EJ91" s="81">
        <v>275</v>
      </c>
      <c r="EK91" s="369">
        <v>400</v>
      </c>
      <c r="EL91" s="83">
        <v>1.4</v>
      </c>
      <c r="EM91" s="106"/>
      <c r="EN91" s="106"/>
      <c r="EO91" s="81">
        <v>350</v>
      </c>
      <c r="EP91" s="369">
        <v>600</v>
      </c>
      <c r="EQ91" s="83">
        <v>3</v>
      </c>
      <c r="ER91" s="106"/>
      <c r="ES91" s="106"/>
      <c r="ET91" s="81">
        <v>254</v>
      </c>
      <c r="EU91" s="369">
        <v>500</v>
      </c>
      <c r="EV91" s="83">
        <v>2.5</v>
      </c>
    </row>
  </sheetData>
  <mergeCells count="35">
    <mergeCell ref="EW3:EY3"/>
    <mergeCell ref="A2:U2"/>
    <mergeCell ref="A1:U1"/>
    <mergeCell ref="EM3:EQ3"/>
    <mergeCell ref="ER3:EV3"/>
    <mergeCell ref="DN3:DR3"/>
    <mergeCell ref="DS3:DW3"/>
    <mergeCell ref="DX3:EB3"/>
    <mergeCell ref="EC3:EG3"/>
    <mergeCell ref="EH3:EL3"/>
    <mergeCell ref="CO3:CS3"/>
    <mergeCell ref="CT3:CX3"/>
    <mergeCell ref="CY3:DC3"/>
    <mergeCell ref="DD3:DH3"/>
    <mergeCell ref="DI3:DM3"/>
    <mergeCell ref="BP3:BT3"/>
    <mergeCell ref="BU3:BY3"/>
    <mergeCell ref="BZ3:CD3"/>
    <mergeCell ref="CE3:CI3"/>
    <mergeCell ref="CJ3:CN3"/>
    <mergeCell ref="AQ3:AU3"/>
    <mergeCell ref="AV3:AZ3"/>
    <mergeCell ref="BA3:BE3"/>
    <mergeCell ref="BF3:BJ3"/>
    <mergeCell ref="BK3:BO3"/>
    <mergeCell ref="R3:V3"/>
    <mergeCell ref="W3:AA3"/>
    <mergeCell ref="AB3:AF3"/>
    <mergeCell ref="AG3:AK3"/>
    <mergeCell ref="AL3:AP3"/>
    <mergeCell ref="A3:A4"/>
    <mergeCell ref="B3:B4"/>
    <mergeCell ref="C3:G3"/>
    <mergeCell ref="H3:L3"/>
    <mergeCell ref="M3:Q3"/>
  </mergeCells>
  <printOptions horizontalCentered="1"/>
  <pageMargins left="0" right="0" top="0.35433070866141736" bottom="0" header="0.31496062992125984" footer="0.31496062992125984"/>
  <pageSetup paperSize="9" scale="40" orientation="portrait" horizontalDpi="4294967293" r:id="rId1"/>
  <colBreaks count="7" manualBreakCount="7">
    <brk id="22" max="88" man="1"/>
    <brk id="42" max="88" man="1"/>
    <brk id="62" max="88" man="1"/>
    <brk id="82" max="88" man="1"/>
    <brk id="102" max="88" man="1"/>
    <brk id="121" max="88" man="1"/>
    <brk id="141" max="88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DH65"/>
  <sheetViews>
    <sheetView topLeftCell="O1" zoomScale="90" zoomScaleNormal="90" workbookViewId="0">
      <selection activeCell="V11" sqref="V11"/>
    </sheetView>
  </sheetViews>
  <sheetFormatPr defaultRowHeight="14.25"/>
  <cols>
    <col min="1" max="1" width="2.75" customWidth="1"/>
    <col min="2" max="2" width="12.25" bestFit="1" customWidth="1"/>
    <col min="3" max="3" width="12.375" bestFit="1" customWidth="1"/>
    <col min="4" max="4" width="12.625" bestFit="1" customWidth="1"/>
    <col min="5" max="5" width="11.25" bestFit="1" customWidth="1"/>
    <col min="6" max="6" width="10.875" bestFit="1" customWidth="1"/>
    <col min="7" max="8" width="11.125" bestFit="1" customWidth="1"/>
    <col min="9" max="9" width="11.375" bestFit="1" customWidth="1"/>
    <col min="10" max="12" width="11.125" bestFit="1" customWidth="1"/>
    <col min="13" max="13" width="11" bestFit="1" customWidth="1"/>
    <col min="14" max="14" width="11.125" bestFit="1" customWidth="1"/>
    <col min="17" max="17" width="12" bestFit="1" customWidth="1"/>
    <col min="19" max="19" width="0" hidden="1" customWidth="1"/>
    <col min="20" max="20" width="10.75" bestFit="1" customWidth="1"/>
    <col min="21" max="21" width="11" bestFit="1" customWidth="1"/>
    <col min="22" max="22" width="11.125" bestFit="1" customWidth="1"/>
    <col min="23" max="23" width="10.25" bestFit="1" customWidth="1"/>
    <col min="24" max="24" width="10" bestFit="1" customWidth="1"/>
    <col min="25" max="25" width="10.125" bestFit="1" customWidth="1"/>
    <col min="26" max="27" width="10.25" bestFit="1" customWidth="1"/>
    <col min="28" max="28" width="10.125" bestFit="1" customWidth="1"/>
    <col min="29" max="29" width="10.25" bestFit="1" customWidth="1"/>
    <col min="30" max="30" width="10" bestFit="1" customWidth="1"/>
    <col min="31" max="31" width="10.125" bestFit="1" customWidth="1"/>
    <col min="32" max="32" width="10.25" bestFit="1" customWidth="1"/>
    <col min="33" max="33" width="10" bestFit="1" customWidth="1"/>
    <col min="34" max="34" width="10.125" bestFit="1" customWidth="1"/>
    <col min="35" max="36" width="10.25" bestFit="1" customWidth="1"/>
    <col min="37" max="37" width="10.125" bestFit="1" customWidth="1"/>
    <col min="38" max="38" width="10.25" bestFit="1" customWidth="1"/>
    <col min="39" max="39" width="10" bestFit="1" customWidth="1"/>
    <col min="40" max="40" width="10.125" bestFit="1" customWidth="1"/>
    <col min="41" max="41" width="10.25" bestFit="1" customWidth="1"/>
    <col min="42" max="42" width="10" bestFit="1" customWidth="1"/>
    <col min="43" max="43" width="10.125" bestFit="1" customWidth="1"/>
    <col min="44" max="45" width="10.25" bestFit="1" customWidth="1"/>
    <col min="46" max="46" width="10.125" bestFit="1" customWidth="1"/>
    <col min="47" max="48" width="10.25" bestFit="1" customWidth="1"/>
    <col min="49" max="49" width="10.125" bestFit="1" customWidth="1"/>
    <col min="50" max="50" width="12.625" bestFit="1" customWidth="1"/>
    <col min="51" max="51" width="12.375" bestFit="1" customWidth="1"/>
    <col min="53" max="54" width="10.125" bestFit="1" customWidth="1"/>
    <col min="56" max="57" width="10.125" bestFit="1" customWidth="1"/>
    <col min="59" max="59" width="10.125" bestFit="1" customWidth="1"/>
    <col min="60" max="60" width="9.875" bestFit="1" customWidth="1"/>
    <col min="62" max="62" width="10.125" bestFit="1" customWidth="1"/>
    <col min="63" max="63" width="9.875" bestFit="1" customWidth="1"/>
    <col min="65" max="65" width="10.125" bestFit="1" customWidth="1"/>
    <col min="66" max="66" width="9.875" bestFit="1" customWidth="1"/>
    <col min="68" max="69" width="10.125" bestFit="1" customWidth="1"/>
    <col min="71" max="72" width="10.125" bestFit="1" customWidth="1"/>
    <col min="74" max="74" width="10.125" bestFit="1" customWidth="1"/>
    <col min="75" max="75" width="9.875" bestFit="1" customWidth="1"/>
    <col min="77" max="78" width="10.125" bestFit="1" customWidth="1"/>
    <col min="80" max="81" width="10.125" bestFit="1" customWidth="1"/>
    <col min="83" max="83" width="10.125" bestFit="1" customWidth="1"/>
    <col min="84" max="84" width="9.875" bestFit="1" customWidth="1"/>
    <col min="86" max="86" width="10.125" bestFit="1" customWidth="1"/>
    <col min="87" max="87" width="9.875" bestFit="1" customWidth="1"/>
    <col min="89" max="90" width="10.125" bestFit="1" customWidth="1"/>
    <col min="92" max="93" width="10.125" bestFit="1" customWidth="1"/>
    <col min="95" max="96" width="10.125" bestFit="1" customWidth="1"/>
    <col min="98" max="98" width="10.125" bestFit="1" customWidth="1"/>
    <col min="99" max="99" width="9.875" bestFit="1" customWidth="1"/>
    <col min="101" max="102" width="10.125" bestFit="1" customWidth="1"/>
    <col min="104" max="104" width="10.125" bestFit="1" customWidth="1"/>
    <col min="105" max="105" width="9.875" bestFit="1" customWidth="1"/>
    <col min="107" max="107" width="10.125" bestFit="1" customWidth="1"/>
    <col min="108" max="108" width="9.875" bestFit="1" customWidth="1"/>
    <col min="110" max="110" width="10.875" bestFit="1" customWidth="1"/>
    <col min="111" max="111" width="12.625" bestFit="1" customWidth="1"/>
  </cols>
  <sheetData>
    <row r="1" spans="1:112" ht="26.25">
      <c r="A1" s="476" t="s">
        <v>629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</row>
    <row r="2" spans="1:112" ht="9.75" customHeight="1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</row>
    <row r="3" spans="1:112" ht="21">
      <c r="A3" s="468" t="s">
        <v>0</v>
      </c>
      <c r="B3" s="468" t="s">
        <v>1</v>
      </c>
      <c r="C3" s="489">
        <v>2559</v>
      </c>
      <c r="D3" s="489"/>
      <c r="E3" s="489">
        <v>2560</v>
      </c>
      <c r="F3" s="489"/>
      <c r="G3" s="489">
        <v>2561</v>
      </c>
      <c r="H3" s="489"/>
      <c r="I3" s="489">
        <v>2562</v>
      </c>
      <c r="J3" s="489"/>
      <c r="K3" s="489">
        <v>2563</v>
      </c>
      <c r="L3" s="489"/>
      <c r="M3" s="489">
        <v>2564</v>
      </c>
      <c r="N3" s="489"/>
      <c r="P3" s="481" t="s">
        <v>0</v>
      </c>
      <c r="Q3" s="481" t="s">
        <v>1</v>
      </c>
      <c r="R3" s="481" t="s">
        <v>541</v>
      </c>
      <c r="S3" s="481"/>
      <c r="T3" s="481"/>
      <c r="U3" s="481"/>
      <c r="V3" s="481" t="s">
        <v>542</v>
      </c>
      <c r="W3" s="481"/>
      <c r="X3" s="481"/>
      <c r="Y3" s="481" t="s">
        <v>543</v>
      </c>
      <c r="Z3" s="481"/>
      <c r="AA3" s="481"/>
      <c r="AB3" s="481" t="s">
        <v>544</v>
      </c>
      <c r="AC3" s="481"/>
      <c r="AD3" s="481"/>
      <c r="AE3" s="481" t="s">
        <v>6</v>
      </c>
      <c r="AF3" s="481"/>
      <c r="AG3" s="481"/>
      <c r="AH3" s="481" t="s">
        <v>545</v>
      </c>
      <c r="AI3" s="481"/>
      <c r="AJ3" s="481"/>
      <c r="AK3" s="481" t="s">
        <v>546</v>
      </c>
      <c r="AL3" s="481"/>
      <c r="AM3" s="481"/>
      <c r="AN3" s="481" t="s">
        <v>9</v>
      </c>
      <c r="AO3" s="481"/>
      <c r="AP3" s="481"/>
      <c r="AQ3" s="481" t="s">
        <v>10</v>
      </c>
      <c r="AR3" s="481"/>
      <c r="AS3" s="481"/>
      <c r="AT3" s="481" t="s">
        <v>547</v>
      </c>
      <c r="AU3" s="481"/>
      <c r="AV3" s="481"/>
      <c r="AW3" s="481" t="s">
        <v>12</v>
      </c>
      <c r="AX3" s="481"/>
      <c r="AY3" s="481"/>
      <c r="AZ3" s="481" t="s">
        <v>548</v>
      </c>
      <c r="BA3" s="481"/>
      <c r="BB3" s="481"/>
      <c r="BC3" s="481" t="s">
        <v>14</v>
      </c>
      <c r="BD3" s="481"/>
      <c r="BE3" s="481"/>
      <c r="BF3" s="481" t="s">
        <v>549</v>
      </c>
      <c r="BG3" s="481"/>
      <c r="BH3" s="481"/>
      <c r="BI3" s="481" t="s">
        <v>550</v>
      </c>
      <c r="BJ3" s="481"/>
      <c r="BK3" s="481"/>
      <c r="BL3" s="481" t="s">
        <v>17</v>
      </c>
      <c r="BM3" s="481"/>
      <c r="BN3" s="481"/>
      <c r="BO3" s="481" t="s">
        <v>551</v>
      </c>
      <c r="BP3" s="481"/>
      <c r="BQ3" s="481"/>
      <c r="BR3" s="481" t="s">
        <v>552</v>
      </c>
      <c r="BS3" s="481"/>
      <c r="BT3" s="481"/>
      <c r="BU3" s="481" t="s">
        <v>554</v>
      </c>
      <c r="BV3" s="481"/>
      <c r="BW3" s="481"/>
      <c r="BX3" s="481" t="s">
        <v>555</v>
      </c>
      <c r="BY3" s="481"/>
      <c r="BZ3" s="481"/>
      <c r="CA3" s="481" t="s">
        <v>557</v>
      </c>
      <c r="CB3" s="481"/>
      <c r="CC3" s="481"/>
      <c r="CD3" s="481" t="s">
        <v>558</v>
      </c>
      <c r="CE3" s="481"/>
      <c r="CF3" s="481"/>
      <c r="CG3" s="481" t="s">
        <v>24</v>
      </c>
      <c r="CH3" s="481"/>
      <c r="CI3" s="481"/>
      <c r="CJ3" s="481" t="s">
        <v>25</v>
      </c>
      <c r="CK3" s="481"/>
      <c r="CL3" s="481"/>
      <c r="CM3" s="481" t="s">
        <v>26</v>
      </c>
      <c r="CN3" s="481"/>
      <c r="CO3" s="481"/>
      <c r="CP3" s="481" t="s">
        <v>27</v>
      </c>
      <c r="CQ3" s="481"/>
      <c r="CR3" s="481"/>
      <c r="CS3" s="459" t="s">
        <v>556</v>
      </c>
      <c r="CT3" s="460"/>
      <c r="CU3" s="460"/>
      <c r="CV3" s="459" t="s">
        <v>29</v>
      </c>
      <c r="CW3" s="460"/>
      <c r="CX3" s="460"/>
      <c r="CY3" s="459" t="s">
        <v>559</v>
      </c>
      <c r="CZ3" s="460"/>
      <c r="DA3" s="460"/>
      <c r="DB3" s="481" t="s">
        <v>31</v>
      </c>
      <c r="DC3" s="481"/>
      <c r="DD3" s="481"/>
      <c r="DE3" s="478" t="s">
        <v>43</v>
      </c>
      <c r="DF3" s="479"/>
      <c r="DG3" s="480"/>
    </row>
    <row r="4" spans="1:112" ht="24">
      <c r="A4" s="469"/>
      <c r="B4" s="469"/>
      <c r="C4" s="313" t="s">
        <v>34</v>
      </c>
      <c r="D4" s="313" t="s">
        <v>95</v>
      </c>
      <c r="E4" s="313" t="s">
        <v>34</v>
      </c>
      <c r="F4" s="313" t="s">
        <v>95</v>
      </c>
      <c r="G4" s="313" t="s">
        <v>34</v>
      </c>
      <c r="H4" s="313" t="s">
        <v>95</v>
      </c>
      <c r="I4" s="313" t="s">
        <v>34</v>
      </c>
      <c r="J4" s="313" t="s">
        <v>95</v>
      </c>
      <c r="K4" s="313" t="s">
        <v>34</v>
      </c>
      <c r="L4" s="313" t="s">
        <v>95</v>
      </c>
      <c r="M4" s="313" t="s">
        <v>34</v>
      </c>
      <c r="N4" s="313" t="s">
        <v>95</v>
      </c>
      <c r="P4" s="481"/>
      <c r="Q4" s="481"/>
      <c r="R4" s="72" t="s">
        <v>32</v>
      </c>
      <c r="S4" s="207" t="s">
        <v>33</v>
      </c>
      <c r="T4" s="164" t="s">
        <v>34</v>
      </c>
      <c r="U4" s="207" t="s">
        <v>35</v>
      </c>
      <c r="V4" s="72" t="s">
        <v>32</v>
      </c>
      <c r="W4" s="164" t="s">
        <v>34</v>
      </c>
      <c r="X4" s="207" t="s">
        <v>35</v>
      </c>
      <c r="Y4" s="72" t="s">
        <v>32</v>
      </c>
      <c r="Z4" s="164" t="s">
        <v>34</v>
      </c>
      <c r="AA4" s="207" t="s">
        <v>35</v>
      </c>
      <c r="AB4" s="73" t="s">
        <v>32</v>
      </c>
      <c r="AC4" s="164" t="s">
        <v>34</v>
      </c>
      <c r="AD4" s="207" t="s">
        <v>35</v>
      </c>
      <c r="AE4" s="73" t="s">
        <v>32</v>
      </c>
      <c r="AF4" s="164" t="s">
        <v>34</v>
      </c>
      <c r="AG4" s="207" t="s">
        <v>35</v>
      </c>
      <c r="AH4" s="73" t="s">
        <v>32</v>
      </c>
      <c r="AI4" s="164" t="s">
        <v>34</v>
      </c>
      <c r="AJ4" s="207" t="s">
        <v>35</v>
      </c>
      <c r="AK4" s="73" t="s">
        <v>32</v>
      </c>
      <c r="AL4" s="164" t="s">
        <v>34</v>
      </c>
      <c r="AM4" s="207" t="s">
        <v>35</v>
      </c>
      <c r="AN4" s="73" t="s">
        <v>32</v>
      </c>
      <c r="AO4" s="164" t="s">
        <v>34</v>
      </c>
      <c r="AP4" s="207" t="s">
        <v>35</v>
      </c>
      <c r="AQ4" s="73" t="s">
        <v>32</v>
      </c>
      <c r="AR4" s="164" t="s">
        <v>34</v>
      </c>
      <c r="AS4" s="207" t="s">
        <v>35</v>
      </c>
      <c r="AT4" s="73" t="s">
        <v>32</v>
      </c>
      <c r="AU4" s="164" t="s">
        <v>34</v>
      </c>
      <c r="AV4" s="207" t="s">
        <v>35</v>
      </c>
      <c r="AW4" s="73" t="s">
        <v>32</v>
      </c>
      <c r="AX4" s="164" t="s">
        <v>34</v>
      </c>
      <c r="AY4" s="207" t="s">
        <v>35</v>
      </c>
      <c r="AZ4" s="73" t="s">
        <v>32</v>
      </c>
      <c r="BA4" s="164" t="s">
        <v>34</v>
      </c>
      <c r="BB4" s="207" t="s">
        <v>35</v>
      </c>
      <c r="BC4" s="73" t="s">
        <v>32</v>
      </c>
      <c r="BD4" s="164" t="s">
        <v>34</v>
      </c>
      <c r="BE4" s="207" t="s">
        <v>35</v>
      </c>
      <c r="BF4" s="73" t="s">
        <v>32</v>
      </c>
      <c r="BG4" s="164" t="s">
        <v>34</v>
      </c>
      <c r="BH4" s="207" t="s">
        <v>35</v>
      </c>
      <c r="BI4" s="73" t="s">
        <v>32</v>
      </c>
      <c r="BJ4" s="164" t="s">
        <v>34</v>
      </c>
      <c r="BK4" s="207" t="s">
        <v>35</v>
      </c>
      <c r="BL4" s="73" t="s">
        <v>32</v>
      </c>
      <c r="BM4" s="164" t="s">
        <v>34</v>
      </c>
      <c r="BN4" s="207" t="s">
        <v>35</v>
      </c>
      <c r="BO4" s="73" t="s">
        <v>32</v>
      </c>
      <c r="BP4" s="164" t="s">
        <v>34</v>
      </c>
      <c r="BQ4" s="207" t="s">
        <v>35</v>
      </c>
      <c r="BR4" s="73" t="s">
        <v>32</v>
      </c>
      <c r="BS4" s="164" t="s">
        <v>34</v>
      </c>
      <c r="BT4" s="207" t="s">
        <v>35</v>
      </c>
      <c r="BU4" s="73" t="s">
        <v>32</v>
      </c>
      <c r="BV4" s="164" t="s">
        <v>34</v>
      </c>
      <c r="BW4" s="207" t="s">
        <v>35</v>
      </c>
      <c r="BX4" s="73" t="s">
        <v>32</v>
      </c>
      <c r="BY4" s="164" t="s">
        <v>34</v>
      </c>
      <c r="BZ4" s="207" t="s">
        <v>35</v>
      </c>
      <c r="CA4" s="73" t="s">
        <v>32</v>
      </c>
      <c r="CB4" s="164" t="s">
        <v>34</v>
      </c>
      <c r="CC4" s="207" t="s">
        <v>35</v>
      </c>
      <c r="CD4" s="73" t="s">
        <v>32</v>
      </c>
      <c r="CE4" s="164" t="s">
        <v>34</v>
      </c>
      <c r="CF4" s="207" t="s">
        <v>35</v>
      </c>
      <c r="CG4" s="73" t="s">
        <v>32</v>
      </c>
      <c r="CH4" s="164" t="s">
        <v>34</v>
      </c>
      <c r="CI4" s="207" t="s">
        <v>35</v>
      </c>
      <c r="CJ4" s="73" t="s">
        <v>32</v>
      </c>
      <c r="CK4" s="164" t="s">
        <v>34</v>
      </c>
      <c r="CL4" s="207" t="s">
        <v>35</v>
      </c>
      <c r="CM4" s="73" t="s">
        <v>32</v>
      </c>
      <c r="CN4" s="164" t="s">
        <v>34</v>
      </c>
      <c r="CO4" s="207" t="s">
        <v>35</v>
      </c>
      <c r="CP4" s="73" t="s">
        <v>32</v>
      </c>
      <c r="CQ4" s="164" t="s">
        <v>34</v>
      </c>
      <c r="CR4" s="207" t="s">
        <v>35</v>
      </c>
      <c r="CS4" s="73" t="s">
        <v>32</v>
      </c>
      <c r="CT4" s="207" t="s">
        <v>34</v>
      </c>
      <c r="CU4" s="207" t="s">
        <v>35</v>
      </c>
      <c r="CV4" s="73" t="s">
        <v>32</v>
      </c>
      <c r="CW4" s="207" t="s">
        <v>34</v>
      </c>
      <c r="CX4" s="207" t="s">
        <v>35</v>
      </c>
      <c r="CY4" s="73" t="s">
        <v>32</v>
      </c>
      <c r="CZ4" s="207" t="s">
        <v>34</v>
      </c>
      <c r="DA4" s="207" t="s">
        <v>35</v>
      </c>
      <c r="DB4" s="73" t="s">
        <v>32</v>
      </c>
      <c r="DC4" s="207" t="s">
        <v>34</v>
      </c>
      <c r="DD4" s="207" t="s">
        <v>35</v>
      </c>
      <c r="DE4" s="221" t="s">
        <v>32</v>
      </c>
      <c r="DF4" s="222" t="s">
        <v>34</v>
      </c>
      <c r="DG4" s="222" t="s">
        <v>35</v>
      </c>
      <c r="DH4" s="112" t="s">
        <v>689</v>
      </c>
    </row>
    <row r="5" spans="1:112" ht="21">
      <c r="A5" s="120">
        <v>1</v>
      </c>
      <c r="B5" s="121" t="s">
        <v>436</v>
      </c>
      <c r="C5" s="127">
        <f>+ออป.เขตเชียงใหม่!E10</f>
        <v>4523.2029999999995</v>
      </c>
      <c r="D5" s="127">
        <f>+ออป.เขตเชียงใหม่!F10</f>
        <v>9955</v>
      </c>
      <c r="E5" s="122">
        <f>+ออป.เขตเชียงใหม่!J10</f>
        <v>5554.0899999999992</v>
      </c>
      <c r="F5" s="122">
        <f>+ออป.เขตเชียงใหม่!K10</f>
        <v>10100</v>
      </c>
      <c r="G5" s="122">
        <f>+ออป.เขตเชียงใหม่!O10</f>
        <v>6356.2999999999993</v>
      </c>
      <c r="H5" s="122">
        <f>+ออป.เขตเชียงใหม่!P10</f>
        <v>9750</v>
      </c>
      <c r="I5" s="122">
        <f>+ออป.เขตเชียงใหม่!T10</f>
        <v>5510.07</v>
      </c>
      <c r="J5" s="122">
        <f>+ออป.เขตเชียงใหม่!U10</f>
        <v>9700</v>
      </c>
      <c r="K5" s="122">
        <f>+ออป.เขตเชียงใหม่!Y10</f>
        <v>4979.9799999999996</v>
      </c>
      <c r="L5" s="122">
        <f>+ออป.เขตเชียงใหม่!Z10</f>
        <v>9750</v>
      </c>
      <c r="M5" s="122">
        <f>+ออป.เขตเชียงใหม่!AD10</f>
        <v>5083.88</v>
      </c>
      <c r="N5" s="122">
        <f>+ออป.เขตเชียงใหม่!AE10</f>
        <v>10400</v>
      </c>
      <c r="P5" s="166" t="s">
        <v>631</v>
      </c>
      <c r="Q5" s="132"/>
      <c r="R5" s="155"/>
      <c r="S5" s="215"/>
      <c r="T5" s="192"/>
      <c r="U5" s="192"/>
      <c r="V5" s="155"/>
      <c r="W5" s="192"/>
      <c r="X5" s="192"/>
      <c r="Y5" s="155"/>
      <c r="Z5" s="192"/>
      <c r="AA5" s="192"/>
      <c r="AB5" s="155"/>
      <c r="AC5" s="156"/>
      <c r="AD5" s="156"/>
      <c r="AE5" s="155"/>
      <c r="AF5" s="156"/>
      <c r="AG5" s="156"/>
      <c r="AH5" s="155"/>
      <c r="AI5" s="192"/>
      <c r="AJ5" s="192"/>
      <c r="AK5" s="155"/>
      <c r="AL5" s="156"/>
      <c r="AM5" s="156"/>
      <c r="AN5" s="155"/>
      <c r="AO5" s="156"/>
      <c r="AP5" s="156"/>
      <c r="AQ5" s="155"/>
      <c r="AR5" s="156"/>
      <c r="AS5" s="156"/>
      <c r="AT5" s="155"/>
      <c r="AU5" s="156"/>
      <c r="AV5" s="156"/>
      <c r="AW5" s="155"/>
      <c r="AX5" s="156"/>
      <c r="AY5" s="156"/>
      <c r="AZ5" s="155"/>
      <c r="BA5" s="156"/>
      <c r="BB5" s="156"/>
      <c r="BC5" s="155"/>
      <c r="BD5" s="156"/>
      <c r="BE5" s="156"/>
      <c r="BF5" s="155"/>
      <c r="BG5" s="156"/>
      <c r="BH5" s="156"/>
      <c r="BI5" s="155"/>
      <c r="BJ5" s="156"/>
      <c r="BK5" s="156"/>
      <c r="BL5" s="155"/>
      <c r="BM5" s="156"/>
      <c r="BN5" s="156"/>
      <c r="BO5" s="155"/>
      <c r="BP5" s="156"/>
      <c r="BQ5" s="156"/>
      <c r="BR5" s="155"/>
      <c r="BS5" s="156"/>
      <c r="BT5" s="156"/>
      <c r="BU5" s="155"/>
      <c r="BV5" s="156"/>
      <c r="BW5" s="156"/>
      <c r="BX5" s="155"/>
      <c r="BY5" s="156"/>
      <c r="BZ5" s="156"/>
      <c r="CA5" s="155"/>
      <c r="CB5" s="156"/>
      <c r="CC5" s="156"/>
      <c r="CD5" s="155"/>
      <c r="CE5" s="156"/>
      <c r="CF5" s="156"/>
      <c r="CG5" s="155"/>
      <c r="CH5" s="156"/>
      <c r="CI5" s="156"/>
      <c r="CJ5" s="155"/>
      <c r="CK5" s="156"/>
      <c r="CL5" s="156"/>
      <c r="CM5" s="155"/>
      <c r="CN5" s="156"/>
      <c r="CO5" s="156"/>
      <c r="CP5" s="155"/>
      <c r="CQ5" s="156"/>
      <c r="CR5" s="156"/>
      <c r="CS5" s="155"/>
      <c r="CT5" s="156"/>
      <c r="CU5" s="156"/>
      <c r="CV5" s="155"/>
      <c r="CW5" s="156"/>
      <c r="CX5" s="156"/>
      <c r="CY5" s="155"/>
      <c r="CZ5" s="156"/>
      <c r="DA5" s="156"/>
      <c r="DB5" s="155"/>
      <c r="DC5" s="156"/>
      <c r="DD5" s="156"/>
      <c r="DE5" s="267"/>
      <c r="DF5" s="268"/>
      <c r="DG5" s="268"/>
      <c r="DH5" s="112"/>
    </row>
    <row r="6" spans="1:112" ht="21">
      <c r="A6" s="120">
        <v>2</v>
      </c>
      <c r="B6" s="121" t="s">
        <v>437</v>
      </c>
      <c r="C6" s="122">
        <f>+ออป.เขตลำปาง!E13</f>
        <v>7472.7199999999984</v>
      </c>
      <c r="D6" s="122">
        <f>+ออป.เขตลำปาง!F13</f>
        <v>13500</v>
      </c>
      <c r="E6" s="122">
        <f>+ออป.เขตลำปาง!J13</f>
        <v>8226.82</v>
      </c>
      <c r="F6" s="122">
        <f>+ออป.เขตลำปาง!K13</f>
        <v>15710</v>
      </c>
      <c r="G6" s="122">
        <f>+ออป.เขตลำปาง!O13</f>
        <v>6820.1100000000006</v>
      </c>
      <c r="H6" s="122">
        <f>+ออป.เขตลำปาง!P13</f>
        <v>15170</v>
      </c>
      <c r="I6" s="122">
        <f>+ออป.เขตลำปาง!T13</f>
        <v>6548.7699999999995</v>
      </c>
      <c r="J6" s="122">
        <f>+ออป.เขตลำปาง!U13</f>
        <v>15740</v>
      </c>
      <c r="K6" s="122">
        <f>+ออป.เขตลำปาง!Y13</f>
        <v>5255.5090000000009</v>
      </c>
      <c r="L6" s="122">
        <f>+ออป.เขตลำปาง!Z13</f>
        <v>15470</v>
      </c>
      <c r="M6" s="122">
        <f>+ออป.เขตลำปาง!AD13</f>
        <v>6446.1939999999995</v>
      </c>
      <c r="N6" s="122">
        <f>+ออป.เขตลำปาง!AE13</f>
        <v>14710</v>
      </c>
      <c r="P6" s="132"/>
      <c r="Q6" s="132"/>
      <c r="R6" s="134" t="s">
        <v>38</v>
      </c>
      <c r="S6" s="141"/>
      <c r="T6" s="191">
        <f>+ออป.เขตแพร่!E6+ออป.เขตเชียงใหม่!E5+ออป.เขตลำปาง!E6</f>
        <v>4225.0329999999994</v>
      </c>
      <c r="U6" s="191">
        <f>+ออป.เขตแพร่!F6+ออป.เขตเชียงใหม่!F5+ออป.เขตลำปาง!F6</f>
        <v>6020</v>
      </c>
      <c r="V6" s="134" t="s">
        <v>38</v>
      </c>
      <c r="W6" s="191">
        <f>+ออป.เขตแพร่!J6+ออป.เขตเชียงใหม่!J5+ออป.เขตลำปาง!J6</f>
        <v>5636.6839999999993</v>
      </c>
      <c r="X6" s="191">
        <f>+ออป.เขตแพร่!K6+ออป.เขตเชียงใหม่!K5+ออป.เขตลำปาง!K6</f>
        <v>7050</v>
      </c>
      <c r="Y6" s="134" t="s">
        <v>38</v>
      </c>
      <c r="Z6" s="191">
        <f>+ออป.เขตแพร่!O6+ออป.เขตเชียงใหม่!O5+ออป.เขตลำปาง!O6</f>
        <v>5453.7290000000003</v>
      </c>
      <c r="AA6" s="191">
        <f>+ออป.เขตแพร่!P6+ออป.เขตเชียงใหม่!P5+ออป.เขตลำปาง!P6</f>
        <v>8950</v>
      </c>
      <c r="AB6" s="134" t="s">
        <v>38</v>
      </c>
      <c r="AC6" s="133">
        <f>+ออป.เขตแพร่!T6+ออป.เขตเชียงใหม่!T6+ออป.เขตลำปาง!T6</f>
        <v>7148.2000000000007</v>
      </c>
      <c r="AD6" s="133">
        <f>+ออป.เขตแพร่!U6+ออป.เขตเชียงใหม่!U6+ออป.เขตลำปาง!U6</f>
        <v>9435</v>
      </c>
      <c r="AE6" s="134" t="s">
        <v>38</v>
      </c>
      <c r="AF6" s="133">
        <f>+ออป.เขตแพร่!Y6+ออป.เขตเชียงใหม่!Y5+ออป.เขตลำปาง!Y6</f>
        <v>6168.741</v>
      </c>
      <c r="AG6" s="133">
        <f>+ออป.เขตแพร่!Z6+ออป.เขตเชียงใหม่!Z5+ออป.เขตลำปาง!Z6</f>
        <v>9350</v>
      </c>
      <c r="AH6" s="134" t="s">
        <v>38</v>
      </c>
      <c r="AI6" s="191">
        <f>+ออป.เขตแพร่!AD6+ออป.เขตเชียงใหม่!AD5+ออป.เขตลำปาง!AD6</f>
        <v>6949.1030000000001</v>
      </c>
      <c r="AJ6" s="191">
        <f>+ออป.เขตแพร่!AE6+ออป.เขตเชียงใหม่!AE5+ออป.เขตลำปาง!AE6</f>
        <v>9350</v>
      </c>
      <c r="AK6" s="134" t="s">
        <v>38</v>
      </c>
      <c r="AL6" s="133">
        <f>+ออป.เขตแพร่!AI6+ออป.เขตเชียงใหม่!AI5+ออป.เขตลำปาง!AI6</f>
        <v>9165.860999999999</v>
      </c>
      <c r="AM6" s="133">
        <f>+ออป.เขตแพร่!AJ6+ออป.เขตเชียงใหม่!AJ5+ออป.เขตลำปาง!AJ6</f>
        <v>8250</v>
      </c>
      <c r="AN6" s="134" t="s">
        <v>38</v>
      </c>
      <c r="AO6" s="133">
        <f>+ออป.เขตแพร่!AN6+ออป.เขตเชียงใหม่!AN5+ออป.เขตลำปาง!AN6</f>
        <v>6554.2380000000003</v>
      </c>
      <c r="AP6" s="133">
        <f>+ออป.เขตแพร่!AO6+ออป.เขตเชียงใหม่!AO5+ออป.เขตลำปาง!AO6</f>
        <v>9850</v>
      </c>
      <c r="AQ6" s="134" t="s">
        <v>38</v>
      </c>
      <c r="AR6" s="133">
        <f>+ออป.เขตแพร่!AS6+ออป.เขตเชียงใหม่!AS5+ออป.เขตลำปาง!AS6</f>
        <v>7670.9159999999993</v>
      </c>
      <c r="AS6" s="133">
        <f>+ออป.เขตแพร่!AT6+ออป.เขตเชียงใหม่!AT5+ออป.เขตลำปาง!AT6</f>
        <v>9800</v>
      </c>
      <c r="AT6" s="134" t="s">
        <v>38</v>
      </c>
      <c r="AU6" s="133">
        <f>+ออป.เขตแพร่!AX6+ออป.เขตเชียงใหม่!AX5+ออป.เขตลำปาง!AX6</f>
        <v>8592.6239999999998</v>
      </c>
      <c r="AV6" s="133">
        <f>+ออป.เขตแพร่!AY6+ออป.เขตเชียงใหม่!AY5+ออป.เขตลำปาง!AY6</f>
        <v>13420</v>
      </c>
      <c r="AW6" s="134" t="s">
        <v>38</v>
      </c>
      <c r="AX6" s="133">
        <f>+ออป.เขตแพร่!BC6+ออป.เขตเชียงใหม่!BC5+ออป.เขตลำปาง!BC6</f>
        <v>5869.732</v>
      </c>
      <c r="AY6" s="133">
        <f>+ออป.เขตแพร่!BD6+ออป.เขตเชียงใหม่!BD5+ออป.เขตลำปาง!BD6</f>
        <v>7210</v>
      </c>
      <c r="AZ6" s="134" t="s">
        <v>38</v>
      </c>
      <c r="BA6" s="133">
        <f>+ออป.เขตแพร่!BH6+ออป.เขตเชียงใหม่!BH5+ออป.เขตลำปาง!BH6</f>
        <v>6197.8710000000001</v>
      </c>
      <c r="BB6" s="133">
        <f>+ออป.เขตแพร่!BI6+ออป.เขตเชียงใหม่!BI5+ออป.เขตลำปาง!BI6</f>
        <v>8100</v>
      </c>
      <c r="BC6" s="134" t="s">
        <v>38</v>
      </c>
      <c r="BD6" s="133">
        <f>+ออป.เขตแพร่!BM6+ออป.เขตเชียงใหม่!BM5+ออป.เขตลำปาง!BM6</f>
        <v>6130.1919999999991</v>
      </c>
      <c r="BE6" s="133">
        <f>+ออป.เขตแพร่!BN6+ออป.เขตเชียงใหม่!BN5+ออป.เขตลำปาง!BN6</f>
        <v>7800</v>
      </c>
      <c r="BF6" s="134" t="s">
        <v>38</v>
      </c>
      <c r="BG6" s="133">
        <f>+ออป.เขตแพร่!BR6+ออป.เขตเชียงใหม่!BR5+ออป.เขตลำปาง!BR6</f>
        <v>5845.143</v>
      </c>
      <c r="BH6" s="133">
        <f>+ออป.เขตแพร่!BS6+ออป.เขตเชียงใหม่!BS5+ออป.เขตลำปาง!BS6</f>
        <v>7900</v>
      </c>
      <c r="BI6" s="134" t="s">
        <v>38</v>
      </c>
      <c r="BJ6" s="133">
        <f>+ออป.เขตแพร่!BW6+ออป.เขตเชียงใหม่!BW5+ออป.เขตลำปาง!BW6</f>
        <v>6285.4809999999998</v>
      </c>
      <c r="BK6" s="133">
        <f>+ออป.เขตแพร่!BX6+ออป.เขตเชียงใหม่!BX5+ออป.เขตลำปาง!BX6</f>
        <v>9000</v>
      </c>
      <c r="BL6" s="134" t="s">
        <v>38</v>
      </c>
      <c r="BM6" s="133">
        <f>+ออป.เขตแพร่!CB6+ออป.เขตเชียงใหม่!CB5+ออป.เขตลำปาง!CB6</f>
        <v>5639.6450000000004</v>
      </c>
      <c r="BN6" s="133">
        <f>+ออป.เขตแพร่!CC6+ออป.เขตเชียงใหม่!CC5+ออป.เขตลำปาง!CC6</f>
        <v>7900</v>
      </c>
      <c r="BO6" s="134" t="s">
        <v>38</v>
      </c>
      <c r="BP6" s="133">
        <f>+ออป.เขตแพร่!CG6+ออป.เขตเชียงใหม่!CG5+ออป.เขตลำปาง!CG6</f>
        <v>5216.9669999999996</v>
      </c>
      <c r="BQ6" s="133">
        <f>+ออป.เขตแพร่!CH6+ออป.เขตเชียงใหม่!CH5+ออป.เขตลำปาง!CH6</f>
        <v>7980</v>
      </c>
      <c r="BR6" s="134" t="s">
        <v>38</v>
      </c>
      <c r="BS6" s="133">
        <f>+ออป.เขตแพร่!CL6+ออป.เขตเชียงใหม่!CL5+ออป.เขตลำปาง!CL6</f>
        <v>6821.5490000000009</v>
      </c>
      <c r="BT6" s="133">
        <f>+ออป.เขตแพร่!CM6+ออป.เขตเชียงใหม่!CM5+ออป.เขตลำปาง!CM6</f>
        <v>9220</v>
      </c>
      <c r="BU6" s="134" t="s">
        <v>38</v>
      </c>
      <c r="BV6" s="133">
        <f>+ออป.เขตแพร่!CQ6+ออป.เขตเชียงใหม่!CQ5+ออป.เขตลำปาง!CQ6</f>
        <v>5828.3450000000003</v>
      </c>
      <c r="BW6" s="133">
        <f>+ออป.เขตแพร่!CR6+ออป.เขตเชียงใหม่!CR5+ออป.เขตลำปาง!CR6</f>
        <v>8050</v>
      </c>
      <c r="BX6" s="134" t="s">
        <v>38</v>
      </c>
      <c r="BY6" s="133">
        <f>+ออป.เขตแพร่!CV6+ออป.เขตเชียงใหม่!CV5+ออป.เขตลำปาง!CV6</f>
        <v>5568.6540000000005</v>
      </c>
      <c r="BZ6" s="133">
        <f>+ออป.เขตแพร่!CW6+ออป.เขตเชียงใหม่!CW5+ออป.เขตลำปาง!CW6</f>
        <v>7310</v>
      </c>
      <c r="CA6" s="134" t="s">
        <v>38</v>
      </c>
      <c r="CB6" s="133">
        <f>+ออป.เขตแพร่!DA6+ออป.เขตเชียงใหม่!DA5+ออป.เขตลำปาง!DA6</f>
        <v>5169.2880000000005</v>
      </c>
      <c r="CC6" s="133">
        <f>+ออป.เขตแพร่!DB6+ออป.เขตเชียงใหม่!DB5+ออป.เขตลำปาง!DB6</f>
        <v>7140</v>
      </c>
      <c r="CD6" s="134" t="s">
        <v>38</v>
      </c>
      <c r="CE6" s="133">
        <f>+ออป.เขตแพร่!DF6+ออป.เขตเชียงใหม่!DF5+ออป.เขตลำปาง!DF6</f>
        <v>4440.2860000000001</v>
      </c>
      <c r="CF6" s="133">
        <f>+ออป.เขตแพร่!DG6+ออป.เขตเชียงใหม่!DG5+ออป.เขตลำปาง!DG6</f>
        <v>6830</v>
      </c>
      <c r="CG6" s="134" t="s">
        <v>38</v>
      </c>
      <c r="CH6" s="133">
        <f>+ออป.เขตแพร่!DK6+ออป.เขตเชียงใหม่!DK5+ออป.เขตลำปาง!DK6</f>
        <v>6597.9429999999993</v>
      </c>
      <c r="CI6" s="133">
        <f>+ออป.เขตแพร่!DL6+ออป.เขตเชียงใหม่!DL5+ออป.เขตลำปาง!DL6</f>
        <v>8300</v>
      </c>
      <c r="CJ6" s="134" t="s">
        <v>38</v>
      </c>
      <c r="CK6" s="133">
        <f>+ออป.เขตแพร่!DP6+ออป.เขตเชียงใหม่!DP5+ออป.เขตลำปาง!DP6</f>
        <v>6634.2960000000003</v>
      </c>
      <c r="CL6" s="133">
        <f>+ออป.เขตแพร่!DQ6+ออป.เขตเชียงใหม่!DQ5+ออป.เขตลำปาง!DQ6</f>
        <v>8400</v>
      </c>
      <c r="CM6" s="134" t="s">
        <v>38</v>
      </c>
      <c r="CN6" s="133">
        <f>+ออป.เขตแพร่!DU6+ออป.เขตเชียงใหม่!DU5+ออป.เขตลำปาง!DU6</f>
        <v>6729.0820000000003</v>
      </c>
      <c r="CO6" s="133">
        <f>+ออป.เขตแพร่!DV6+ออป.เขตเชียงใหม่!DV5+ออป.เขตลำปาง!DV6</f>
        <v>7850</v>
      </c>
      <c r="CP6" s="134" t="s">
        <v>38</v>
      </c>
      <c r="CQ6" s="133">
        <f>+ออป.เขตแพร่!DZ6+ออป.เขตเชียงใหม่!DZ5+ออป.เขตลำปาง!DZ6</f>
        <v>5966.299</v>
      </c>
      <c r="CR6" s="133">
        <f>+ออป.เขตแพร่!EA6+ออป.เขตเชียงใหม่!EA5+ออป.เขตลำปาง!EA6</f>
        <v>7100</v>
      </c>
      <c r="CS6" s="134" t="s">
        <v>38</v>
      </c>
      <c r="CT6" s="133">
        <f>+ออป.เขตแพร่!EE6+ออป.เขตเชียงใหม่!EE5+ออป.เขตลำปาง!EE6</f>
        <v>6988.5360000000001</v>
      </c>
      <c r="CU6" s="133">
        <f>+ออป.เขตแพร่!EF6+ออป.เขตเชียงใหม่!EF5+ออป.เขตลำปาง!EF6</f>
        <v>8200</v>
      </c>
      <c r="CV6" s="134" t="s">
        <v>38</v>
      </c>
      <c r="CW6" s="133">
        <f>+ออป.เขตแพร่!EJ6+ออป.เขตเชียงใหม่!EJ5+ออป.เขตลำปาง!EJ6</f>
        <v>8141.4079999999994</v>
      </c>
      <c r="CX6" s="133">
        <f>+ออป.เขตแพร่!EK6+ออป.เขตเชียงใหม่!EK5+ออป.เขตลำปาง!EK6</f>
        <v>9040</v>
      </c>
      <c r="CY6" s="134" t="s">
        <v>38</v>
      </c>
      <c r="CZ6" s="133">
        <f>+ออป.เขตแพร่!EO6+ออป.เขตเชียงใหม่!EO5+ออป.เขตลำปาง!EO6</f>
        <v>8276.2540000000008</v>
      </c>
      <c r="DA6" s="133">
        <f>+ออป.เขตแพร่!EP6+ออป.เขตเชียงใหม่!EP5+ออป.เขตลำปาง!EP6</f>
        <v>8900</v>
      </c>
      <c r="DB6" s="134" t="s">
        <v>38</v>
      </c>
      <c r="DC6" s="133">
        <f>+ออป.เขตแพร่!ET6+ออป.เขตเชียงใหม่!ET5+ออป.เขตลำปาง!ET6</f>
        <v>5731.2969999999996</v>
      </c>
      <c r="DD6" s="133">
        <f>+ออป.เขตแพร่!EU6+ออป.เขตเชียงใหม่!EU5+ออป.เขตลำปาง!EU6</f>
        <v>7270</v>
      </c>
      <c r="DE6" s="228" t="s">
        <v>38</v>
      </c>
      <c r="DF6" s="270">
        <f t="shared" ref="DF6:DG11" si="0">+T6+W6+Z6+AC6+AF6+AI6+AL6+AO6+AR6+AU6+AX6+BA6+BD6+BG6+BJ6+BM6+BP6+BS6+BV6+BY6+CB6+CE6+CH6+CK6+CN6+CQ6+CT6+CW6+CZ6+DC6</f>
        <v>191643.39699999997</v>
      </c>
      <c r="DG6" s="270">
        <f t="shared" si="0"/>
        <v>250975</v>
      </c>
      <c r="DH6" s="425">
        <f t="shared" ref="DH6:DH10" si="1">+DG6/DF6</f>
        <v>1.3095937764033687</v>
      </c>
    </row>
    <row r="7" spans="1:112" ht="21">
      <c r="A7" s="123">
        <v>3</v>
      </c>
      <c r="B7" s="124" t="s">
        <v>438</v>
      </c>
      <c r="C7" s="127">
        <f>+ออป.เขตแพร่!E10</f>
        <v>5365.7389999999996</v>
      </c>
      <c r="D7" s="127">
        <f>+ออป.เขตแพร่!F10</f>
        <v>19700</v>
      </c>
      <c r="E7" s="125">
        <f>+ออป.เขตแพร่!J10</f>
        <v>5803.933</v>
      </c>
      <c r="F7" s="125">
        <f>+ออป.เขตแพร่!K10</f>
        <v>19050</v>
      </c>
      <c r="G7" s="125">
        <f>+ออป.เขตแพร่!O10</f>
        <v>6092.8040000000001</v>
      </c>
      <c r="H7" s="125">
        <f>+ออป.เขตแพร่!P10</f>
        <v>17250</v>
      </c>
      <c r="I7" s="125">
        <f>+ออป.เขตแพร่!T10</f>
        <v>4760.0140000000001</v>
      </c>
      <c r="J7" s="125">
        <f>+ออป.เขตแพร่!U10</f>
        <v>16500</v>
      </c>
      <c r="K7" s="125">
        <f>+ออป.เขตแพร่!Y10</f>
        <v>5517.6239999999998</v>
      </c>
      <c r="L7" s="125">
        <f>+ออป.เขตแพร่!Z10</f>
        <v>16300</v>
      </c>
      <c r="M7" s="125">
        <f>+ออป.เขตแพร่!AD10</f>
        <v>6531.7960000000003</v>
      </c>
      <c r="N7" s="125">
        <f>+ออป.เขตแพร่!AE10</f>
        <v>20300</v>
      </c>
      <c r="P7" s="141"/>
      <c r="Q7" s="132" t="s">
        <v>40</v>
      </c>
      <c r="R7" s="132" t="s">
        <v>39</v>
      </c>
      <c r="S7" s="141"/>
      <c r="T7" s="191">
        <f>+ออป.เขตแพร่!E7+ออป.เขตเชียงใหม่!E6+ออป.เขตลำปาง!E7</f>
        <v>4864.07</v>
      </c>
      <c r="U7" s="191">
        <f>+ออป.เขตแพร่!F7+ออป.เขตเชียงใหม่!F6+ออป.เขตลำปาง!F7</f>
        <v>6670</v>
      </c>
      <c r="V7" s="132" t="s">
        <v>39</v>
      </c>
      <c r="W7" s="191">
        <f>+ออป.เขตแพร่!J7+ออป.เขตเชียงใหม่!J6+ออป.เขตลำปาง!J7</f>
        <v>5809.2939999999999</v>
      </c>
      <c r="X7" s="191">
        <f>+ออป.เขตแพร่!K7+ออป.เขตเชียงใหม่!K6+ออป.เขตลำปาง!K7</f>
        <v>8900</v>
      </c>
      <c r="Y7" s="132" t="s">
        <v>39</v>
      </c>
      <c r="Z7" s="191">
        <f>+ออป.เขตแพร่!O7+ออป.เขตเชียงใหม่!O6+ออป.เขตลำปาง!O7</f>
        <v>6988.2779999999993</v>
      </c>
      <c r="AA7" s="191">
        <f>+ออป.เขตแพร่!P7+ออป.เขตเชียงใหม่!P6+ออป.เขตลำปาง!P7</f>
        <v>7780</v>
      </c>
      <c r="AB7" s="132" t="s">
        <v>39</v>
      </c>
      <c r="AC7" s="133">
        <f>+ออป.เขตแพร่!T7+ออป.เขตเชียงใหม่!T6+ออป.เขตลำปาง!T7</f>
        <v>3695.4590000000003</v>
      </c>
      <c r="AD7" s="133">
        <f>+ออป.เขตแพร่!U7+ออป.เขตเชียงใหม่!U6+ออป.เขตลำปาง!U7</f>
        <v>4285</v>
      </c>
      <c r="AE7" s="132" t="s">
        <v>39</v>
      </c>
      <c r="AF7" s="133">
        <f>+ออป.เขตแพร่!Y7+ออป.เขตเชียงใหม่!Y6+ออป.เขตลำปาง!Y7</f>
        <v>2868.3079999999995</v>
      </c>
      <c r="AG7" s="133">
        <f>+ออป.เขตแพร่!Z7+ออป.เขตเชียงใหม่!Z6+ออป.เขตลำปาง!Z7</f>
        <v>3540</v>
      </c>
      <c r="AH7" s="132" t="s">
        <v>39</v>
      </c>
      <c r="AI7" s="191">
        <f>+ออป.เขตแพร่!AD7+ออป.เขตเชียงใหม่!AD6+ออป.เขตลำปาง!AD7</f>
        <v>3970.7700000000004</v>
      </c>
      <c r="AJ7" s="191">
        <f>+ออป.เขตแพร่!AE7+ออป.เขตเชียงใหม่!AE6+ออป.เขตลำปาง!AE7</f>
        <v>6150</v>
      </c>
      <c r="AK7" s="132" t="s">
        <v>39</v>
      </c>
      <c r="AL7" s="133">
        <f>+ออป.เขตแพร่!AI7+ออป.เขตเชียงใหม่!AI6+ออป.เขตลำปาง!AI7</f>
        <v>3410.4489999999996</v>
      </c>
      <c r="AM7" s="133">
        <f>+ออป.เขตแพร่!AJ7+ออป.เขตเชียงใหม่!AJ6+ออป.เขตลำปาง!AJ7</f>
        <v>4000</v>
      </c>
      <c r="AN7" s="132" t="s">
        <v>39</v>
      </c>
      <c r="AO7" s="133">
        <f>+ออป.เขตแพร่!AN7+ออป.เขตเชียงใหม่!AN6+ออป.เขตลำปาง!AN7</f>
        <v>3084.4380000000001</v>
      </c>
      <c r="AP7" s="133">
        <f>+ออป.เขตแพร่!AO7+ออป.เขตเชียงใหม่!AO6+ออป.เขตลำปาง!AO7</f>
        <v>5150</v>
      </c>
      <c r="AQ7" s="132" t="s">
        <v>39</v>
      </c>
      <c r="AR7" s="133">
        <f>+ออป.เขตแพร่!AS7+ออป.เขตเชียงใหม่!AS6+ออป.เขตลำปาง!AS7</f>
        <v>3128.7629999999999</v>
      </c>
      <c r="AS7" s="133">
        <f>+ออป.เขตแพร่!AT7+ออป.เขตเชียงใหม่!AT6+ออป.เขตลำปาง!AT7</f>
        <v>5380</v>
      </c>
      <c r="AT7" s="132" t="s">
        <v>39</v>
      </c>
      <c r="AU7" s="133">
        <f>+ออป.เขตแพร่!AX7+ออป.เขตเชียงใหม่!AX6+ออป.เขตลำปาง!AX7</f>
        <v>2376.2570000000001</v>
      </c>
      <c r="AV7" s="133">
        <f>+ออป.เขตแพร่!AY7+ออป.เขตเชียงใหม่!AY6+ออป.เขตลำปาง!AY7</f>
        <v>3950</v>
      </c>
      <c r="AW7" s="132" t="s">
        <v>39</v>
      </c>
      <c r="AX7" s="133">
        <f>+ออป.เขตแพร่!BC7+ออป.เขตเชียงใหม่!BC6+ออป.เขตลำปาง!BC7</f>
        <v>6150.348</v>
      </c>
      <c r="AY7" s="133">
        <f>+ออป.เขตแพร่!BD7+ออป.เขตเชียงใหม่!BD6+ออป.เขตลำปาง!BD7</f>
        <v>10550</v>
      </c>
      <c r="AZ7" s="132" t="s">
        <v>39</v>
      </c>
      <c r="BA7" s="133">
        <f>+ออป.เขตแพร่!BH7+ออป.เขตเชียงใหม่!BH6+ออป.เขตลำปาง!BH7</f>
        <v>5906.9789999999994</v>
      </c>
      <c r="BB7" s="133">
        <f>+ออป.เขตแพร่!BI7+ออป.เขตเชียงใหม่!BI6+ออป.เขตลำปาง!BI7</f>
        <v>9400</v>
      </c>
      <c r="BC7" s="132" t="s">
        <v>39</v>
      </c>
      <c r="BD7" s="133">
        <f>+ออป.เขตแพร่!BM7+ออป.เขตเชียงใหม่!BM6+ออป.เขตลำปาง!BM7</f>
        <v>4481.6939999999995</v>
      </c>
      <c r="BE7" s="133">
        <f>+ออป.เขตแพร่!BN7+ออป.เขตเชียงใหม่!BN6+ออป.เขตลำปาง!BN7</f>
        <v>7700</v>
      </c>
      <c r="BF7" s="132" t="s">
        <v>39</v>
      </c>
      <c r="BG7" s="133">
        <f>+ออป.เขตแพร่!BR7+ออป.เขตเชียงใหม่!BR6+ออป.เขตลำปาง!BR7</f>
        <v>7514.9950000000008</v>
      </c>
      <c r="BH7" s="133">
        <f>+ออป.เขตแพร่!BS7+ออป.เขตเชียงใหม่!BS6+ออป.เขตลำปาง!BS7</f>
        <v>11470</v>
      </c>
      <c r="BI7" s="132" t="s">
        <v>39</v>
      </c>
      <c r="BJ7" s="133">
        <f>+ออป.เขตแพร่!BW7+ออป.เขตเชียงใหม่!BW6+ออป.เขตลำปาง!BW7</f>
        <v>5089.9939999999997</v>
      </c>
      <c r="BK7" s="133">
        <f>+ออป.เขตแพร่!BX7+ออป.เขตเชียงใหม่!BX6+ออป.เขตลำปาง!BX7</f>
        <v>8256</v>
      </c>
      <c r="BL7" s="132" t="s">
        <v>39</v>
      </c>
      <c r="BM7" s="133">
        <f>+ออป.เขตแพร่!CB7+ออป.เขตเชียงใหม่!CB6+ออป.เขตลำปาง!CB7</f>
        <v>8301.0820000000003</v>
      </c>
      <c r="BN7" s="133">
        <f>+ออป.เขตแพร่!CC7+ออป.เขตเชียงใหม่!CC6+ออป.เขตลำปาง!CC7</f>
        <v>13053</v>
      </c>
      <c r="BO7" s="132" t="s">
        <v>39</v>
      </c>
      <c r="BP7" s="133">
        <f>+ออป.เขตแพร่!CG7+ออป.เขตเชียงใหม่!CG6+ออป.เขตลำปาง!CG7</f>
        <v>6091.5689999999995</v>
      </c>
      <c r="BQ7" s="133">
        <f>+ออป.เขตแพร่!CH7+ออป.เขตเชียงใหม่!CH6+ออป.เขตลำปาง!CH7</f>
        <v>10799</v>
      </c>
      <c r="BR7" s="132" t="s">
        <v>39</v>
      </c>
      <c r="BS7" s="133">
        <f>+ออป.เขตแพร่!CL7+ออป.เขตเชียงใหม่!CL6+ออป.เขตลำปาง!CL7</f>
        <v>6534.8590000000004</v>
      </c>
      <c r="BT7" s="133">
        <f>+ออป.เขตแพร่!CM7+ออป.เขตเชียงใหม่!CM6+ออป.เขตลำปาง!CM7</f>
        <v>9530</v>
      </c>
      <c r="BU7" s="132" t="s">
        <v>39</v>
      </c>
      <c r="BV7" s="133">
        <f>+ออป.เขตแพร่!CQ7+ออป.เขตเชียงใหม่!CQ6+ออป.เขตลำปาง!CQ7</f>
        <v>5993.4249999999993</v>
      </c>
      <c r="BW7" s="133">
        <f>+ออป.เขตแพร่!CR7+ออป.เขตเชียงใหม่!CR6+ออป.เขตลำปาง!CR7</f>
        <v>10997</v>
      </c>
      <c r="BX7" s="132" t="s">
        <v>39</v>
      </c>
      <c r="BY7" s="133">
        <f>+ออป.เขตแพร่!CV7+ออป.เขตเชียงใหม่!CV6+ออป.เขตลำปาง!CV7</f>
        <v>7169.9549999999999</v>
      </c>
      <c r="BZ7" s="133">
        <f>+ออป.เขตแพร่!CW7+ออป.เขตเชียงใหม่!CW6+ออป.เขตลำปาง!CW7</f>
        <v>12430</v>
      </c>
      <c r="CA7" s="132" t="s">
        <v>39</v>
      </c>
      <c r="CB7" s="133">
        <f>+ออป.เขตแพร่!DA7+ออป.เขตเชียงใหม่!DA6+ออป.เขตลำปาง!DA7</f>
        <v>7168.76</v>
      </c>
      <c r="CC7" s="133">
        <f>+ออป.เขตแพร่!DB7+ออป.เขตเชียงใหม่!DB6+ออป.เขตลำปาง!DB7</f>
        <v>12319</v>
      </c>
      <c r="CD7" s="132" t="s">
        <v>39</v>
      </c>
      <c r="CE7" s="133">
        <f>+ออป.เขตแพร่!DF7+ออป.เขตเชียงใหม่!DF6+ออป.เขตลำปาง!DF7</f>
        <v>6555.7149999999992</v>
      </c>
      <c r="CF7" s="133">
        <f>+ออป.เขตแพร่!DG7+ออป.เขตเชียงใหม่!DG6+ออป.เขตลำปาง!DG7</f>
        <v>12330</v>
      </c>
      <c r="CG7" s="132" t="s">
        <v>39</v>
      </c>
      <c r="CH7" s="133">
        <f>+ออป.เขตแพร่!DK7+ออป.เขตเชียงใหม่!DK6+ออป.เขตลำปาง!DK7</f>
        <v>6834.8490000000002</v>
      </c>
      <c r="CI7" s="133">
        <f>+ออป.เขตแพร่!DL7+ออป.เขตเชียงใหม่!DL6+ออป.เขตลำปาง!DL7</f>
        <v>12200</v>
      </c>
      <c r="CJ7" s="132" t="s">
        <v>39</v>
      </c>
      <c r="CK7" s="133">
        <f>+ออป.เขตแพร่!DP7+ออป.เขตเชียงใหม่!DP6+ออป.เขตลำปาง!DP7</f>
        <v>8974.3770000000004</v>
      </c>
      <c r="CL7" s="133">
        <f>+ออป.เขตแพร่!DQ7+ออป.เขตเชียงใหม่!DQ6+ออป.เขตลำปาง!DQ7</f>
        <v>11700</v>
      </c>
      <c r="CM7" s="132" t="s">
        <v>39</v>
      </c>
      <c r="CN7" s="133">
        <f>+ออป.เขตแพร่!DU7+ออป.เขตเชียงใหม่!DU6+ออป.เขตลำปาง!DU7</f>
        <v>6621.7289999999994</v>
      </c>
      <c r="CO7" s="133">
        <f>+ออป.เขตแพร่!DV7+ออป.เขตเชียงใหม่!DV6+ออป.เขตลำปาง!DV7</f>
        <v>11850</v>
      </c>
      <c r="CP7" s="132" t="s">
        <v>39</v>
      </c>
      <c r="CQ7" s="133">
        <f>+ออป.เขตแพร่!DZ7+ออป.เขตเชียงใหม่!DZ6+ออป.เขตลำปาง!DZ7</f>
        <v>7248.5249999999996</v>
      </c>
      <c r="CR7" s="133">
        <f>+ออป.เขตแพร่!EA7+ออป.เขตเชียงใหม่!EA6+ออป.เขตลำปาง!EA7</f>
        <v>13655</v>
      </c>
      <c r="CS7" s="132" t="s">
        <v>39</v>
      </c>
      <c r="CT7" s="133">
        <f>+ออป.เขตแพร่!EE7+ออป.เขตเชียงใหม่!EE6+ออป.เขตลำปาง!EE7</f>
        <v>4862.2840000000006</v>
      </c>
      <c r="CU7" s="133">
        <f>+ออป.เขตแพร่!EF7+ออป.เขตเชียงใหม่!EF6+ออป.เขตลำปาง!EF7</f>
        <v>9540</v>
      </c>
      <c r="CV7" s="132" t="s">
        <v>39</v>
      </c>
      <c r="CW7" s="133">
        <f>+ออป.เขตแพร่!EJ7+ออป.เขตเชียงใหม่!EJ6+ออป.เขตลำปาง!EJ7</f>
        <v>4406.2049999999999</v>
      </c>
      <c r="CX7" s="133">
        <f>+ออป.เขตแพร่!EK7+ออป.เขตเชียงใหม่!EK6+ออป.เขตลำปาง!EK7</f>
        <v>7958</v>
      </c>
      <c r="CY7" s="132" t="s">
        <v>39</v>
      </c>
      <c r="CZ7" s="133">
        <f>+ออป.เขตแพร่!EO7+ออป.เขตเชียงใหม่!EO6+ออป.เขตลำปาง!EO7</f>
        <v>5549.1329999999998</v>
      </c>
      <c r="DA7" s="133">
        <f>+ออป.เขตแพร่!EP7+ออป.เขตเชียงใหม่!EP6+ออป.เขตลำปาง!EP7</f>
        <v>9400</v>
      </c>
      <c r="DB7" s="132" t="s">
        <v>39</v>
      </c>
      <c r="DC7" s="133">
        <f>+ออป.เขตแพร่!ET7+ออป.เขตเชียงใหม่!ET6+ออป.เขตลำปาง!ET7</f>
        <v>5931.5370000000003</v>
      </c>
      <c r="DD7" s="133">
        <f>+ออป.เขตแพร่!EU7+ออป.เขตเชียงใหม่!EU6+ออป.เขตลำปาง!EU7</f>
        <v>9700</v>
      </c>
      <c r="DE7" s="226" t="s">
        <v>39</v>
      </c>
      <c r="DF7" s="270">
        <f t="shared" si="0"/>
        <v>167584.09999999998</v>
      </c>
      <c r="DG7" s="270">
        <f t="shared" si="0"/>
        <v>270642</v>
      </c>
      <c r="DH7" s="425">
        <f t="shared" si="1"/>
        <v>1.614962278640993</v>
      </c>
    </row>
    <row r="8" spans="1:112" ht="21">
      <c r="A8" s="488" t="s">
        <v>43</v>
      </c>
      <c r="B8" s="488"/>
      <c r="C8" s="130">
        <f>SUM(C5:C7)</f>
        <v>17361.661999999997</v>
      </c>
      <c r="D8" s="131">
        <f t="shared" ref="D8:N8" si="2">SUM(D5:D7)</f>
        <v>43155</v>
      </c>
      <c r="E8" s="121">
        <f t="shared" si="2"/>
        <v>19584.843000000001</v>
      </c>
      <c r="F8" s="126">
        <f t="shared" si="2"/>
        <v>44860</v>
      </c>
      <c r="G8" s="121">
        <f t="shared" si="2"/>
        <v>19269.214</v>
      </c>
      <c r="H8" s="126">
        <f t="shared" si="2"/>
        <v>42170</v>
      </c>
      <c r="I8" s="121">
        <f t="shared" si="2"/>
        <v>16818.853999999999</v>
      </c>
      <c r="J8" s="126">
        <f t="shared" si="2"/>
        <v>41940</v>
      </c>
      <c r="K8" s="121">
        <f t="shared" si="2"/>
        <v>15753.113000000001</v>
      </c>
      <c r="L8" s="126">
        <f t="shared" si="2"/>
        <v>41520</v>
      </c>
      <c r="M8" s="121">
        <f t="shared" si="2"/>
        <v>18061.870000000003</v>
      </c>
      <c r="N8" s="126">
        <f t="shared" si="2"/>
        <v>45410</v>
      </c>
      <c r="P8" s="132"/>
      <c r="Q8" s="132"/>
      <c r="R8" s="134" t="s">
        <v>74</v>
      </c>
      <c r="S8" s="141"/>
      <c r="T8" s="191">
        <f>+ออป.เขตลำปาง!E8</f>
        <v>592.74</v>
      </c>
      <c r="U8" s="191">
        <f>+ออป.เขตลำปาง!F8</f>
        <v>560</v>
      </c>
      <c r="V8" s="134" t="s">
        <v>74</v>
      </c>
      <c r="W8" s="191">
        <f>+ออป.เขตลำปาง!J8</f>
        <v>255.03</v>
      </c>
      <c r="X8" s="191">
        <f>+ออป.เขตลำปาง!K8</f>
        <v>360</v>
      </c>
      <c r="Y8" s="134" t="s">
        <v>74</v>
      </c>
      <c r="Z8" s="191">
        <f>+ออป.เขตลำปาง!O8</f>
        <v>469.6</v>
      </c>
      <c r="AA8" s="191">
        <f>+ออป.เขตลำปาง!P8</f>
        <v>840</v>
      </c>
      <c r="AB8" s="134" t="s">
        <v>74</v>
      </c>
      <c r="AC8" s="133">
        <f>+ออป.เขตลำปาง!T8</f>
        <v>709.27</v>
      </c>
      <c r="AD8" s="133">
        <f>+ออป.เขตลำปาง!U8</f>
        <v>990</v>
      </c>
      <c r="AE8" s="134" t="s">
        <v>74</v>
      </c>
      <c r="AF8" s="133">
        <f>+ออป.เขตลำปาง!Y8</f>
        <v>759.95</v>
      </c>
      <c r="AG8" s="133">
        <f>+ออป.เขตลำปาง!Z8</f>
        <v>880</v>
      </c>
      <c r="AH8" s="134" t="s">
        <v>74</v>
      </c>
      <c r="AI8" s="191">
        <f>+ออป.เขตลำปาง!AD8</f>
        <v>853.04</v>
      </c>
      <c r="AJ8" s="191">
        <f>+ออป.เขตลำปาง!AE8</f>
        <v>810</v>
      </c>
      <c r="AK8" s="134" t="s">
        <v>74</v>
      </c>
      <c r="AL8" s="133">
        <f>+ออป.เขตลำปาง!AI8</f>
        <v>539.55999999999995</v>
      </c>
      <c r="AM8" s="133">
        <f>+ออป.เขตลำปาง!AJ8</f>
        <v>730</v>
      </c>
      <c r="AN8" s="134" t="s">
        <v>74</v>
      </c>
      <c r="AO8" s="133">
        <f>+ออป.เขตลำปาง!AN8</f>
        <v>378.4</v>
      </c>
      <c r="AP8" s="133">
        <f>+ออป.เขตลำปาง!AO8</f>
        <v>550</v>
      </c>
      <c r="AQ8" s="134" t="s">
        <v>74</v>
      </c>
      <c r="AR8" s="133">
        <f>+ออป.เขตลำปาง!AS8</f>
        <v>654.20000000000005</v>
      </c>
      <c r="AS8" s="133">
        <f>+ออป.เขตลำปาง!AT8</f>
        <v>420</v>
      </c>
      <c r="AT8" s="134" t="s">
        <v>74</v>
      </c>
      <c r="AU8" s="133">
        <f>+ออป.เขตลำปาง!AX8</f>
        <v>0</v>
      </c>
      <c r="AV8" s="133">
        <f>+ออป.เขตลำปาง!AY8</f>
        <v>0</v>
      </c>
      <c r="AW8" s="134" t="s">
        <v>74</v>
      </c>
      <c r="AX8" s="133">
        <f>+ออป.เขตลำปาง!BC8</f>
        <v>0</v>
      </c>
      <c r="AY8" s="133">
        <f>+ออป.เขตลำปาง!BD8</f>
        <v>0</v>
      </c>
      <c r="AZ8" s="134" t="s">
        <v>74</v>
      </c>
      <c r="BA8" s="133">
        <f>+ออป.เขตลำปาง!BH8</f>
        <v>256.98</v>
      </c>
      <c r="BB8" s="133">
        <f>+ออป.เขตลำปาง!BI8</f>
        <v>300</v>
      </c>
      <c r="BC8" s="134" t="s">
        <v>74</v>
      </c>
      <c r="BD8" s="133">
        <f>+ออป.เขตลำปาง!BM8</f>
        <v>156.97</v>
      </c>
      <c r="BE8" s="133">
        <f>+ออป.เขตลำปาง!BN8</f>
        <v>240</v>
      </c>
      <c r="BF8" s="134" t="s">
        <v>74</v>
      </c>
      <c r="BG8" s="133">
        <f>+ออป.เขตลำปาง!BR8</f>
        <v>1965.74</v>
      </c>
      <c r="BH8" s="133">
        <f>+ออป.เขตลำปาง!BS8</f>
        <v>580</v>
      </c>
      <c r="BI8" s="134" t="s">
        <v>74</v>
      </c>
      <c r="BJ8" s="133">
        <f>+ออป.เขตลำปาง!BW8</f>
        <v>215.7</v>
      </c>
      <c r="BK8" s="133">
        <f>+ออป.เขตลำปาง!BX8</f>
        <v>250</v>
      </c>
      <c r="BL8" s="134" t="s">
        <v>74</v>
      </c>
      <c r="BM8" s="133">
        <f>+ออป.เขตลำปาง!CB8</f>
        <v>473.85</v>
      </c>
      <c r="BN8" s="133">
        <f>+ออป.เขตลำปาง!CC8</f>
        <v>300</v>
      </c>
      <c r="BO8" s="134" t="s">
        <v>74</v>
      </c>
      <c r="BP8" s="133">
        <f>+ออป.เขตลำปาง!CG8</f>
        <v>685.67</v>
      </c>
      <c r="BQ8" s="133">
        <f>+ออป.เขตลำปาง!CH8</f>
        <v>300</v>
      </c>
      <c r="BR8" s="134" t="s">
        <v>74</v>
      </c>
      <c r="BS8" s="133">
        <f>+ออป.เขตลำปาง!CL8</f>
        <v>0</v>
      </c>
      <c r="BT8" s="133">
        <f>+ออป.เขตลำปาง!CM8</f>
        <v>0</v>
      </c>
      <c r="BU8" s="134" t="s">
        <v>74</v>
      </c>
      <c r="BV8" s="133">
        <f>+ออป.เขตลำปาง!CQ8</f>
        <v>375.87</v>
      </c>
      <c r="BW8" s="133">
        <f>+ออป.เขตลำปาง!CR8</f>
        <v>250</v>
      </c>
      <c r="BX8" s="134" t="s">
        <v>74</v>
      </c>
      <c r="BY8" s="133">
        <f>+ออป.เขตลำปาง!CV8</f>
        <v>143.9</v>
      </c>
      <c r="BZ8" s="133">
        <f>+ออป.เขตลำปาง!CW8</f>
        <v>200</v>
      </c>
      <c r="CA8" s="134" t="s">
        <v>74</v>
      </c>
      <c r="CB8" s="133">
        <f>+ออป.เขตลำปาง!DA8</f>
        <v>0</v>
      </c>
      <c r="CC8" s="133">
        <f>+ออป.เขตลำปาง!DB8</f>
        <v>0</v>
      </c>
      <c r="CD8" s="134" t="s">
        <v>74</v>
      </c>
      <c r="CE8" s="133">
        <f>+ออป.เขตลำปาง!DF8</f>
        <v>0</v>
      </c>
      <c r="CF8" s="133">
        <f>+ออป.เขตลำปาง!DG8</f>
        <v>0</v>
      </c>
      <c r="CG8" s="134" t="s">
        <v>74</v>
      </c>
      <c r="CH8" s="133">
        <f>+ออป.เขตลำปาง!DK8</f>
        <v>0</v>
      </c>
      <c r="CI8" s="133">
        <f>+ออป.เขตลำปาง!DL8</f>
        <v>0</v>
      </c>
      <c r="CJ8" s="134" t="s">
        <v>74</v>
      </c>
      <c r="CK8" s="133">
        <f>+ออป.เขตลำปาง!DP8</f>
        <v>0</v>
      </c>
      <c r="CL8" s="133">
        <f>+ออป.เขตลำปาง!DQ8</f>
        <v>0</v>
      </c>
      <c r="CM8" s="134" t="s">
        <v>74</v>
      </c>
      <c r="CN8" s="133">
        <f>+ออป.เขตลำปาง!DU8</f>
        <v>0</v>
      </c>
      <c r="CO8" s="133">
        <f>+ออป.เขตลำปาง!DV8</f>
        <v>0</v>
      </c>
      <c r="CP8" s="134" t="s">
        <v>74</v>
      </c>
      <c r="CQ8" s="133">
        <f>+ออป.เขตลำปาง!DZ8</f>
        <v>0</v>
      </c>
      <c r="CR8" s="133">
        <f>+ออป.เขตลำปาง!EA8</f>
        <v>0</v>
      </c>
      <c r="CS8" s="134" t="s">
        <v>74</v>
      </c>
      <c r="CT8" s="133">
        <f>+ออป.เขตลำปาง!EE8</f>
        <v>0</v>
      </c>
      <c r="CU8" s="133">
        <f>+ออป.เขตลำปาง!EF8</f>
        <v>0</v>
      </c>
      <c r="CV8" s="134" t="s">
        <v>74</v>
      </c>
      <c r="CW8" s="133">
        <f>+ออป.เขตลำปาง!EJ8</f>
        <v>0</v>
      </c>
      <c r="CX8" s="133">
        <f>+ออป.เขตลำปาง!EK8</f>
        <v>0</v>
      </c>
      <c r="CY8" s="134" t="s">
        <v>74</v>
      </c>
      <c r="CZ8" s="133">
        <f>+ออป.เขตลำปาง!EO8</f>
        <v>0</v>
      </c>
      <c r="DA8" s="133">
        <f>+ออป.เขตลำปาง!EP8</f>
        <v>0</v>
      </c>
      <c r="DB8" s="134" t="s">
        <v>74</v>
      </c>
      <c r="DC8" s="133">
        <f>+ออป.เขตลำปาง!ET8</f>
        <v>0</v>
      </c>
      <c r="DD8" s="133">
        <f>+ออป.เขตลำปาง!EU8</f>
        <v>0</v>
      </c>
      <c r="DE8" s="228" t="s">
        <v>74</v>
      </c>
      <c r="DF8" s="270">
        <f t="shared" si="0"/>
        <v>9486.4700000000012</v>
      </c>
      <c r="DG8" s="270">
        <f t="shared" si="0"/>
        <v>8560</v>
      </c>
      <c r="DH8" s="425">
        <f t="shared" si="1"/>
        <v>0.90233775050150355</v>
      </c>
    </row>
    <row r="9" spans="1:112" ht="21">
      <c r="A9" s="128"/>
      <c r="B9" s="128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32"/>
      <c r="Q9" s="132"/>
      <c r="R9" s="132" t="s">
        <v>77</v>
      </c>
      <c r="S9" s="141"/>
      <c r="T9" s="191">
        <f>+ออป.เขตลำปาง!E9</f>
        <v>0</v>
      </c>
      <c r="U9" s="191">
        <f>+ออป.เขตลำปาง!F9</f>
        <v>0</v>
      </c>
      <c r="V9" s="132" t="s">
        <v>77</v>
      </c>
      <c r="W9" s="191">
        <f>+ออป.เขตลำปาง!J9</f>
        <v>0</v>
      </c>
      <c r="X9" s="191">
        <f>+ออป.เขตลำปาง!K9</f>
        <v>0</v>
      </c>
      <c r="Y9" s="132" t="s">
        <v>77</v>
      </c>
      <c r="Z9" s="191">
        <f>+ออป.เขตลำปาง!O9</f>
        <v>0</v>
      </c>
      <c r="AA9" s="191">
        <f>+ออป.เขตลำปาง!P9</f>
        <v>0</v>
      </c>
      <c r="AB9" s="132" t="s">
        <v>77</v>
      </c>
      <c r="AC9" s="133">
        <f>+ออป.เขตลำปาง!T9</f>
        <v>0</v>
      </c>
      <c r="AD9" s="133">
        <f>+ออป.เขตลำปาง!U9</f>
        <v>0</v>
      </c>
      <c r="AE9" s="132" t="s">
        <v>77</v>
      </c>
      <c r="AF9" s="133">
        <f>+ออป.เขตลำปาง!Y9</f>
        <v>0</v>
      </c>
      <c r="AG9" s="133">
        <f>+ออป.เขตลำปาง!Z9</f>
        <v>0</v>
      </c>
      <c r="AH9" s="132" t="s">
        <v>77</v>
      </c>
      <c r="AI9" s="191">
        <f>+ออป.เขตลำปาง!AD9</f>
        <v>0</v>
      </c>
      <c r="AJ9" s="191">
        <f>+ออป.เขตลำปาง!AE9</f>
        <v>0</v>
      </c>
      <c r="AK9" s="132" t="s">
        <v>77</v>
      </c>
      <c r="AL9" s="133">
        <f>+ออป.เขตลำปาง!AI9</f>
        <v>0</v>
      </c>
      <c r="AM9" s="133">
        <f>+ออป.เขตลำปาง!AJ9</f>
        <v>0</v>
      </c>
      <c r="AN9" s="132" t="s">
        <v>77</v>
      </c>
      <c r="AO9" s="133">
        <f>+ออป.เขตลำปาง!AN9</f>
        <v>0</v>
      </c>
      <c r="AP9" s="133">
        <f>+ออป.เขตลำปาง!AO9</f>
        <v>0</v>
      </c>
      <c r="AQ9" s="132" t="s">
        <v>77</v>
      </c>
      <c r="AR9" s="133">
        <f>+ออป.เขตลำปาง!AS9</f>
        <v>0</v>
      </c>
      <c r="AS9" s="133">
        <f>+ออป.เขตลำปาง!AT9</f>
        <v>0</v>
      </c>
      <c r="AT9" s="132" t="s">
        <v>77</v>
      </c>
      <c r="AU9" s="133">
        <f>+ออป.เขตลำปาง!AX9</f>
        <v>0</v>
      </c>
      <c r="AV9" s="133">
        <f>+ออป.เขตลำปาง!AY9</f>
        <v>0</v>
      </c>
      <c r="AW9" s="132" t="s">
        <v>77</v>
      </c>
      <c r="AX9" s="133">
        <f>+ออป.เขตลำปาง!BC9</f>
        <v>0</v>
      </c>
      <c r="AY9" s="133">
        <f>+ออป.เขตลำปาง!BD9</f>
        <v>0</v>
      </c>
      <c r="AZ9" s="132" t="s">
        <v>77</v>
      </c>
      <c r="BA9" s="133">
        <f>+ออป.เขตลำปาง!BH9</f>
        <v>0</v>
      </c>
      <c r="BB9" s="133">
        <f>+ออป.เขตลำปาง!BI9</f>
        <v>0</v>
      </c>
      <c r="BC9" s="132" t="s">
        <v>77</v>
      </c>
      <c r="BD9" s="133">
        <f>+ออป.เขตลำปาง!BM9</f>
        <v>539.51</v>
      </c>
      <c r="BE9" s="133">
        <f>+ออป.เขตลำปาง!BN9</f>
        <v>350</v>
      </c>
      <c r="BF9" s="132" t="s">
        <v>77</v>
      </c>
      <c r="BG9" s="133">
        <f>+ออป.เขตลำปาง!BR9</f>
        <v>0</v>
      </c>
      <c r="BH9" s="133">
        <f>+ออป.เขตลำปาง!BS9</f>
        <v>0</v>
      </c>
      <c r="BI9" s="132" t="s">
        <v>77</v>
      </c>
      <c r="BJ9" s="133">
        <f>+ออป.เขตลำปาง!BW9</f>
        <v>459.95</v>
      </c>
      <c r="BK9" s="133">
        <f>+ออป.เขตลำปาง!BX9</f>
        <v>290</v>
      </c>
      <c r="BL9" s="132" t="s">
        <v>77</v>
      </c>
      <c r="BM9" s="133">
        <f>+ออป.เขตลำปาง!CB9</f>
        <v>166.01</v>
      </c>
      <c r="BN9" s="133">
        <f>+ออป.เขตลำปาง!CC9</f>
        <v>170</v>
      </c>
      <c r="BO9" s="132" t="s">
        <v>77</v>
      </c>
      <c r="BP9" s="133">
        <f>+ออป.เขตลำปาง!CG9</f>
        <v>163.51</v>
      </c>
      <c r="BQ9" s="133">
        <f>+ออป.เขตลำปาง!CH9</f>
        <v>190</v>
      </c>
      <c r="BR9" s="132" t="s">
        <v>77</v>
      </c>
      <c r="BS9" s="133">
        <f>+ออป.เขตลำปาง!CL9</f>
        <v>694.14</v>
      </c>
      <c r="BT9" s="133">
        <f>+ออป.เขตลำปาง!CM9</f>
        <v>450</v>
      </c>
      <c r="BU9" s="132" t="s">
        <v>77</v>
      </c>
      <c r="BV9" s="133">
        <f>+ออป.เขตลำปาง!CQ9</f>
        <v>392.06</v>
      </c>
      <c r="BW9" s="133">
        <f>+ออป.เขตลำปาง!CR9</f>
        <v>200</v>
      </c>
      <c r="BX9" s="132" t="s">
        <v>77</v>
      </c>
      <c r="BY9" s="133">
        <f>+ออป.เขตลำปาง!CV9</f>
        <v>0</v>
      </c>
      <c r="BZ9" s="133">
        <f>+ออป.เขตลำปาง!CW9</f>
        <v>0</v>
      </c>
      <c r="CA9" s="132" t="s">
        <v>77</v>
      </c>
      <c r="CB9" s="133">
        <f>+ออป.เขตลำปาง!DA9</f>
        <v>256.98</v>
      </c>
      <c r="CC9" s="133">
        <f>+ออป.เขตลำปาง!DB9</f>
        <v>300</v>
      </c>
      <c r="CD9" s="132" t="s">
        <v>77</v>
      </c>
      <c r="CE9" s="133">
        <f>+ออป.เขตลำปาง!DF9</f>
        <v>156.97</v>
      </c>
      <c r="CF9" s="133">
        <f>+ออป.เขตลำปาง!DG9</f>
        <v>160</v>
      </c>
      <c r="CG9" s="132" t="s">
        <v>77</v>
      </c>
      <c r="CH9" s="133">
        <f>+ออป.เขตลำปาง!DK9</f>
        <v>1580.5</v>
      </c>
      <c r="CI9" s="133">
        <f>+ออป.เขตลำปาง!DL9</f>
        <v>230</v>
      </c>
      <c r="CJ9" s="132" t="s">
        <v>77</v>
      </c>
      <c r="CK9" s="133">
        <f>+ออป.เขตลำปาง!DP9</f>
        <v>0</v>
      </c>
      <c r="CL9" s="133">
        <f>+ออป.เขตลำปาง!DQ9</f>
        <v>0</v>
      </c>
      <c r="CM9" s="132" t="s">
        <v>77</v>
      </c>
      <c r="CN9" s="133">
        <f>+ออป.เขตลำปาง!DU9</f>
        <v>0</v>
      </c>
      <c r="CO9" s="133">
        <f>+ออป.เขตลำปาง!DV9</f>
        <v>0</v>
      </c>
      <c r="CP9" s="132" t="s">
        <v>77</v>
      </c>
      <c r="CQ9" s="133">
        <f>+ออป.เขตลำปาง!DZ9</f>
        <v>0</v>
      </c>
      <c r="CR9" s="133">
        <f>+ออป.เขตลำปาง!EA9</f>
        <v>0</v>
      </c>
      <c r="CS9" s="132" t="s">
        <v>77</v>
      </c>
      <c r="CT9" s="133">
        <f>+ออป.เขตลำปาง!EE9</f>
        <v>0</v>
      </c>
      <c r="CU9" s="133">
        <f>+ออป.เขตลำปาง!EF9</f>
        <v>0</v>
      </c>
      <c r="CV9" s="132" t="s">
        <v>77</v>
      </c>
      <c r="CW9" s="133">
        <f>+ออป.เขตลำปาง!EJ9</f>
        <v>761.11</v>
      </c>
      <c r="CX9" s="133">
        <f>+ออป.เขตลำปาง!EK9</f>
        <v>600</v>
      </c>
      <c r="CY9" s="132" t="s">
        <v>77</v>
      </c>
      <c r="CZ9" s="133">
        <f>+ออป.เขตลำปาง!EO9</f>
        <v>359.6</v>
      </c>
      <c r="DA9" s="133">
        <f>+ออป.เขตลำปาง!EP9</f>
        <v>330</v>
      </c>
      <c r="DB9" s="132" t="s">
        <v>77</v>
      </c>
      <c r="DC9" s="133">
        <f>+ออป.เขตลำปาง!ET9</f>
        <v>473.85</v>
      </c>
      <c r="DD9" s="133">
        <f>+ออป.เขตลำปาง!EU9</f>
        <v>300</v>
      </c>
      <c r="DE9" s="226" t="s">
        <v>77</v>
      </c>
      <c r="DF9" s="270">
        <f t="shared" si="0"/>
        <v>6004.19</v>
      </c>
      <c r="DG9" s="270">
        <f t="shared" si="0"/>
        <v>3570</v>
      </c>
      <c r="DH9" s="425">
        <f t="shared" si="1"/>
        <v>0.59458478162749684</v>
      </c>
    </row>
    <row r="10" spans="1:112" ht="21">
      <c r="A10" s="468" t="s">
        <v>0</v>
      </c>
      <c r="B10" s="468" t="s">
        <v>1</v>
      </c>
      <c r="C10" s="489">
        <v>2565</v>
      </c>
      <c r="D10" s="489"/>
      <c r="E10" s="489">
        <v>2566</v>
      </c>
      <c r="F10" s="489"/>
      <c r="G10" s="489">
        <v>2567</v>
      </c>
      <c r="H10" s="489"/>
      <c r="I10" s="489">
        <v>2568</v>
      </c>
      <c r="J10" s="489"/>
      <c r="K10" s="489">
        <v>2569</v>
      </c>
      <c r="L10" s="489"/>
      <c r="M10" s="489">
        <v>2570</v>
      </c>
      <c r="N10" s="489"/>
      <c r="O10" s="129"/>
      <c r="P10" s="132"/>
      <c r="Q10" s="132"/>
      <c r="R10" s="134" t="s">
        <v>78</v>
      </c>
      <c r="S10" s="142"/>
      <c r="T10" s="191">
        <f>+ออป.เขตลำปาง!E10</f>
        <v>0</v>
      </c>
      <c r="U10" s="191">
        <f>+ออป.เขตลำปาง!F10</f>
        <v>0</v>
      </c>
      <c r="V10" s="134" t="s">
        <v>78</v>
      </c>
      <c r="W10" s="191">
        <f>+ออป.เขตลำปาง!J10</f>
        <v>0</v>
      </c>
      <c r="X10" s="191">
        <f>+ออป.เขตลำปาง!K10</f>
        <v>0</v>
      </c>
      <c r="Y10" s="134" t="s">
        <v>78</v>
      </c>
      <c r="Z10" s="191">
        <f>+ออป.เขตลำปาง!O10</f>
        <v>0</v>
      </c>
      <c r="AA10" s="191">
        <f>+ออป.เขตลำปาง!P10</f>
        <v>0</v>
      </c>
      <c r="AB10" s="134" t="s">
        <v>78</v>
      </c>
      <c r="AC10" s="133">
        <f>+ออป.เขตลำปาง!T10</f>
        <v>0</v>
      </c>
      <c r="AD10" s="133">
        <f>+ออป.เขตลำปาง!U10</f>
        <v>0</v>
      </c>
      <c r="AE10" s="134" t="s">
        <v>78</v>
      </c>
      <c r="AF10" s="133">
        <f>+ออป.เขตลำปาง!Y10</f>
        <v>0</v>
      </c>
      <c r="AG10" s="133">
        <f>+ออป.เขตลำปาง!Z10</f>
        <v>0</v>
      </c>
      <c r="AH10" s="134" t="s">
        <v>78</v>
      </c>
      <c r="AI10" s="191">
        <f>+ออป.เขตลำปาง!AD10</f>
        <v>0</v>
      </c>
      <c r="AJ10" s="191">
        <f>+ออป.เขตลำปาง!AE10</f>
        <v>0</v>
      </c>
      <c r="AK10" s="134" t="s">
        <v>78</v>
      </c>
      <c r="AL10" s="133">
        <f>+ออป.เขตลำปาง!AI10</f>
        <v>0</v>
      </c>
      <c r="AM10" s="133">
        <f>+ออป.เขตลำปาง!AJ10</f>
        <v>0</v>
      </c>
      <c r="AN10" s="134" t="s">
        <v>78</v>
      </c>
      <c r="AO10" s="133">
        <f>+ออป.เขตลำปาง!AN10</f>
        <v>0</v>
      </c>
      <c r="AP10" s="133">
        <f>+ออป.เขตลำปาง!AO10</f>
        <v>0</v>
      </c>
      <c r="AQ10" s="134" t="s">
        <v>78</v>
      </c>
      <c r="AR10" s="133">
        <f>+ออป.เขตลำปาง!AS10</f>
        <v>0</v>
      </c>
      <c r="AS10" s="133">
        <f>+ออป.เขตลำปาง!AT10</f>
        <v>0</v>
      </c>
      <c r="AT10" s="134" t="s">
        <v>78</v>
      </c>
      <c r="AU10" s="133">
        <f>+ออป.เขตลำปาง!AX10</f>
        <v>0</v>
      </c>
      <c r="AV10" s="133">
        <f>+ออป.เขตลำปาง!AY10</f>
        <v>0</v>
      </c>
      <c r="AW10" s="134" t="s">
        <v>78</v>
      </c>
      <c r="AX10" s="133">
        <f>+ออป.เขตลำปาง!BC10</f>
        <v>0</v>
      </c>
      <c r="AY10" s="133">
        <f>+ออป.เขตลำปาง!BD10</f>
        <v>0</v>
      </c>
      <c r="AZ10" s="134" t="s">
        <v>78</v>
      </c>
      <c r="BA10" s="133">
        <f>+ออป.เขตลำปาง!BH10</f>
        <v>0</v>
      </c>
      <c r="BB10" s="133">
        <f>+ออป.เขตลำปาง!BI10</f>
        <v>0</v>
      </c>
      <c r="BC10" s="134" t="s">
        <v>78</v>
      </c>
      <c r="BD10" s="133">
        <f>+ออป.เขตลำปาง!BM10</f>
        <v>0</v>
      </c>
      <c r="BE10" s="133">
        <f>+ออป.เขตลำปาง!BN10</f>
        <v>0</v>
      </c>
      <c r="BF10" s="134" t="s">
        <v>78</v>
      </c>
      <c r="BG10" s="133">
        <f>+ออป.เขตลำปาง!BR10</f>
        <v>0</v>
      </c>
      <c r="BH10" s="133">
        <f>+ออป.เขตลำปาง!BS10</f>
        <v>0</v>
      </c>
      <c r="BI10" s="134" t="s">
        <v>78</v>
      </c>
      <c r="BJ10" s="133">
        <f>+ออป.เขตลำปาง!BW10</f>
        <v>0</v>
      </c>
      <c r="BK10" s="133">
        <f>+ออป.เขตลำปาง!BX10</f>
        <v>0</v>
      </c>
      <c r="BL10" s="134" t="s">
        <v>78</v>
      </c>
      <c r="BM10" s="133">
        <f>+ออป.เขตลำปาง!CB10</f>
        <v>0</v>
      </c>
      <c r="BN10" s="133">
        <f>+ออป.เขตลำปาง!CC10</f>
        <v>0</v>
      </c>
      <c r="BO10" s="134" t="s">
        <v>78</v>
      </c>
      <c r="BP10" s="133">
        <f>+ออป.เขตลำปาง!CG10</f>
        <v>0</v>
      </c>
      <c r="BQ10" s="133">
        <f>+ออป.เขตลำปาง!CH10</f>
        <v>0</v>
      </c>
      <c r="BR10" s="134" t="s">
        <v>78</v>
      </c>
      <c r="BS10" s="133">
        <f>+ออป.เขตลำปาง!CL10</f>
        <v>0</v>
      </c>
      <c r="BT10" s="133">
        <f>+ออป.เขตลำปาง!CM10</f>
        <v>0</v>
      </c>
      <c r="BU10" s="134" t="s">
        <v>78</v>
      </c>
      <c r="BV10" s="133">
        <f>+ออป.เขตลำปาง!CQ10</f>
        <v>0</v>
      </c>
      <c r="BW10" s="133">
        <f>+ออป.เขตลำปาง!CR10</f>
        <v>0</v>
      </c>
      <c r="BX10" s="134" t="s">
        <v>78</v>
      </c>
      <c r="BY10" s="133">
        <f>+ออป.เขตลำปาง!CV10</f>
        <v>0</v>
      </c>
      <c r="BZ10" s="133">
        <f>+ออป.เขตลำปาง!CW10</f>
        <v>0</v>
      </c>
      <c r="CA10" s="134" t="s">
        <v>78</v>
      </c>
      <c r="CB10" s="133">
        <f>+ออป.เขตลำปาง!DA10</f>
        <v>0</v>
      </c>
      <c r="CC10" s="133">
        <f>+ออป.เขตลำปาง!DB10</f>
        <v>0</v>
      </c>
      <c r="CD10" s="134" t="s">
        <v>78</v>
      </c>
      <c r="CE10" s="133">
        <f>+ออป.เขตลำปาง!DF10</f>
        <v>0</v>
      </c>
      <c r="CF10" s="133">
        <f>+ออป.เขตลำปาง!DG10</f>
        <v>0</v>
      </c>
      <c r="CG10" s="134" t="s">
        <v>78</v>
      </c>
      <c r="CH10" s="133">
        <f>+ออป.เขตลำปาง!DK10</f>
        <v>0</v>
      </c>
      <c r="CI10" s="133">
        <f>+ออป.เขตลำปาง!DL10</f>
        <v>0</v>
      </c>
      <c r="CJ10" s="134" t="s">
        <v>78</v>
      </c>
      <c r="CK10" s="133">
        <f>+ออป.เขตลำปาง!DP10</f>
        <v>459.95</v>
      </c>
      <c r="CL10" s="133">
        <f>+ออป.เขตลำปาง!DQ10</f>
        <v>100</v>
      </c>
      <c r="CM10" s="134" t="s">
        <v>78</v>
      </c>
      <c r="CN10" s="133">
        <f>+ออป.เขตลำปาง!DU10</f>
        <v>166.01</v>
      </c>
      <c r="CO10" s="133">
        <f>+ออป.เขตลำปาง!DV10</f>
        <v>170</v>
      </c>
      <c r="CP10" s="134" t="s">
        <v>78</v>
      </c>
      <c r="CQ10" s="133">
        <f>+ออป.เขตลำปาง!DZ10</f>
        <v>163.51</v>
      </c>
      <c r="CR10" s="133">
        <f>+ออป.เขตลำปาง!EA10</f>
        <v>190</v>
      </c>
      <c r="CS10" s="134" t="s">
        <v>78</v>
      </c>
      <c r="CT10" s="133">
        <f>+ออป.เขตลำปาง!EE10</f>
        <v>957.39</v>
      </c>
      <c r="CU10" s="133">
        <f>+ออป.เขตลำปาง!EF10</f>
        <v>450</v>
      </c>
      <c r="CV10" s="134" t="s">
        <v>78</v>
      </c>
      <c r="CW10" s="133">
        <f>+ออป.เขตลำปาง!EJ10</f>
        <v>0</v>
      </c>
      <c r="CX10" s="133">
        <f>+ออป.เขตลำปาง!EK10</f>
        <v>0</v>
      </c>
      <c r="CY10" s="134" t="s">
        <v>78</v>
      </c>
      <c r="CZ10" s="133">
        <f>+ออป.เขตลำปาง!EO10</f>
        <v>0</v>
      </c>
      <c r="DA10" s="133">
        <f>+ออป.เขตลำปาง!EP10</f>
        <v>0</v>
      </c>
      <c r="DB10" s="134" t="s">
        <v>78</v>
      </c>
      <c r="DC10" s="133">
        <f>+ออป.เขตลำปาง!ET10</f>
        <v>256.98</v>
      </c>
      <c r="DD10" s="133">
        <f>+ออป.เขตลำปาง!EU10</f>
        <v>300</v>
      </c>
      <c r="DE10" s="228" t="s">
        <v>78</v>
      </c>
      <c r="DF10" s="270">
        <f t="shared" si="0"/>
        <v>2003.8400000000001</v>
      </c>
      <c r="DG10" s="270">
        <f t="shared" si="0"/>
        <v>1210</v>
      </c>
      <c r="DH10" s="425">
        <f t="shared" si="1"/>
        <v>0.60384062599808364</v>
      </c>
    </row>
    <row r="11" spans="1:112" ht="21">
      <c r="A11" s="472"/>
      <c r="B11" s="472"/>
      <c r="C11" s="110" t="s">
        <v>34</v>
      </c>
      <c r="D11" s="110" t="s">
        <v>95</v>
      </c>
      <c r="E11" s="110" t="s">
        <v>34</v>
      </c>
      <c r="F11" s="110" t="s">
        <v>95</v>
      </c>
      <c r="G11" s="110" t="s">
        <v>34</v>
      </c>
      <c r="H11" s="110" t="s">
        <v>95</v>
      </c>
      <c r="I11" s="110" t="s">
        <v>34</v>
      </c>
      <c r="J11" s="110" t="s">
        <v>95</v>
      </c>
      <c r="K11" s="110" t="s">
        <v>34</v>
      </c>
      <c r="L11" s="110" t="s">
        <v>95</v>
      </c>
      <c r="M11" s="110" t="s">
        <v>34</v>
      </c>
      <c r="N11" s="110" t="s">
        <v>95</v>
      </c>
      <c r="O11" s="129"/>
      <c r="P11" s="143"/>
      <c r="Q11" s="143"/>
      <c r="R11" s="132" t="s">
        <v>41</v>
      </c>
      <c r="S11" s="142"/>
      <c r="T11" s="191">
        <f>+ออป.เขตแพร่!E8+ออป.เขตเชียงใหม่!E7+ออป.เขตลำปาง!E11</f>
        <v>6779.8189999999995</v>
      </c>
      <c r="U11" s="191">
        <f>+ออป.เขตแพร่!F8+ออป.เขตเชียงใหม่!F7+ออป.เขตลำปาง!F11</f>
        <v>29705</v>
      </c>
      <c r="V11" s="132" t="s">
        <v>41</v>
      </c>
      <c r="W11" s="191">
        <f>+ออป.เขตแพร่!J8+ออป.เขตเชียงใหม่!J7+ออป.เขตลำปาง!J11</f>
        <v>7414.4449999999997</v>
      </c>
      <c r="X11" s="191">
        <f>+ออป.เขตแพร่!K8+ออป.เขตเชียงใหม่!K7+ออป.เขตลำปาง!K11</f>
        <v>27050</v>
      </c>
      <c r="Y11" s="132" t="s">
        <v>41</v>
      </c>
      <c r="Z11" s="191">
        <f>+ออป.เขตแพร่!O8+ออป.เขตเชียงใหม่!O7+ออป.เขตลำปาง!O11</f>
        <v>5772.4839999999995</v>
      </c>
      <c r="AA11" s="191">
        <f>+ออป.เขตแพร่!P8+ออป.เขตเชียงใหม่!P7+ออป.เขตลำปาง!P11</f>
        <v>24050</v>
      </c>
      <c r="AB11" s="132" t="s">
        <v>41</v>
      </c>
      <c r="AC11" s="133">
        <f>+ออป.เขตแพร่!T8+ออป.เขตเชียงใหม่!T7+ออป.เขตลำปาง!T11</f>
        <v>5415.8949999999995</v>
      </c>
      <c r="AD11" s="133">
        <f>+ออป.เขตแพร่!U8+ออป.เขตเชียงใหม่!U7+ออป.เขตลำปาง!U11</f>
        <v>26065</v>
      </c>
      <c r="AE11" s="132" t="s">
        <v>41</v>
      </c>
      <c r="AF11" s="133">
        <f>+ออป.เขตแพร่!Y8+ออป.เขตเชียงใหม่!Y7+ออป.เขตลำปาง!Y11</f>
        <v>5870.5760000000009</v>
      </c>
      <c r="AG11" s="133">
        <f>+ออป.เขตแพร่!Z8+ออป.เขตเชียงใหม่!Z7+ออป.เขตลำปาง!Z11</f>
        <v>27600</v>
      </c>
      <c r="AH11" s="132" t="s">
        <v>41</v>
      </c>
      <c r="AI11" s="191">
        <f>+ออป.เขตแพร่!AD8+ออป.เขตเชียงใหม่!AD7+ออป.เขตลำปาง!AD11</f>
        <v>6095.723</v>
      </c>
      <c r="AJ11" s="191">
        <f>+ออป.เขตแพร่!AE8+ออป.เขตเชียงใหม่!AE7+ออป.เขตลำปาง!AE11</f>
        <v>28450</v>
      </c>
      <c r="AK11" s="132" t="s">
        <v>41</v>
      </c>
      <c r="AL11" s="133">
        <f>+ออป.เขตแพร่!AI8+ออป.เขตเชียงใหม่!AI7+ออป.เขตลำปาง!AI11</f>
        <v>6037.7119999999995</v>
      </c>
      <c r="AM11" s="133">
        <f>+ออป.เขตแพร่!AJ8+ออป.เขตเชียงใหม่!AJ7+ออป.เขตลำปาง!AJ11</f>
        <v>26400</v>
      </c>
      <c r="AN11" s="132" t="s">
        <v>41</v>
      </c>
      <c r="AO11" s="133">
        <f>+ออป.เขตแพร่!AN8+ออป.เขตเชียงใหม่!AN7+ออป.เขตลำปาง!AN11</f>
        <v>6026.9240000000009</v>
      </c>
      <c r="AP11" s="133">
        <f>+ออป.เขตแพร่!AO8+ออป.เขตเชียงใหม่!AO7+ออป.เขตลำปาง!AO11</f>
        <v>23200</v>
      </c>
      <c r="AQ11" s="132" t="s">
        <v>41</v>
      </c>
      <c r="AR11" s="133">
        <f>+ออป.เขตแพร่!AS8+ออป.เขตเชียงใหม่!AS7+ออป.เขตลำปาง!AS11</f>
        <v>6428.6219999999994</v>
      </c>
      <c r="AS11" s="133">
        <f>+ออป.เขตแพร่!AT8+ออป.เขตเชียงใหม่!AT7+ออป.เขตลำปาง!AT11</f>
        <v>25950</v>
      </c>
      <c r="AT11" s="132" t="s">
        <v>41</v>
      </c>
      <c r="AU11" s="133">
        <f>+ออป.เขตแพร่!AX8+ออป.เขตเชียงใหม่!AX7+ออป.เขตลำปาง!AX11</f>
        <v>5989.616</v>
      </c>
      <c r="AV11" s="133">
        <f>+ออป.เขตแพร่!AY8+ออป.เขตเชียงใหม่!AY7+ออป.เขตลำปาง!AY11</f>
        <v>25850</v>
      </c>
      <c r="AW11" s="132" t="s">
        <v>41</v>
      </c>
      <c r="AX11" s="133">
        <f>+ออป.เขตแพร่!BC8+ออป.เขตเชียงใหม่!BC7+ออป.เขตลำปาง!BC11</f>
        <v>5922.2139999999999</v>
      </c>
      <c r="AY11" s="133">
        <f>+ออป.เขตแพร่!BD8+ออป.เขตเชียงใหม่!BD7+ออป.เขตลำปาง!BD11</f>
        <v>23250</v>
      </c>
      <c r="AZ11" s="132" t="s">
        <v>41</v>
      </c>
      <c r="BA11" s="133">
        <f>+ออป.เขตแพร่!BH8+ออป.เขตเชียงใหม่!BH7+ออป.เขตลำปาง!BH11</f>
        <v>6533.9920000000002</v>
      </c>
      <c r="BB11" s="133">
        <f>+ออป.เขตแพร่!BI8+ออป.เขตเชียงใหม่!BI7+ออป.เขตลำปาง!BI11</f>
        <v>22650</v>
      </c>
      <c r="BC11" s="132" t="s">
        <v>41</v>
      </c>
      <c r="BD11" s="133">
        <f>+ออป.เขตแพร่!BM8+ออป.เขตเชียงใหม่!BM7+ออป.เขตลำปาง!BM11</f>
        <v>6785.0029999999997</v>
      </c>
      <c r="BE11" s="133">
        <f>+ออป.เขตแพร่!BN8+ออป.เขตเชียงใหม่!BN7+ออป.เขตลำปาง!BN11</f>
        <v>21720</v>
      </c>
      <c r="BF11" s="132" t="s">
        <v>41</v>
      </c>
      <c r="BG11" s="133">
        <f>+ออป.เขตแพร่!BR8+ออป.เขตเชียงใหม่!BR7+ออป.เขตลำปาง!BR11</f>
        <v>7037.0920000000006</v>
      </c>
      <c r="BH11" s="133">
        <f>+ออป.เขตแพร่!BS8+ออป.เขตเชียงใหม่!BS7+ออป.เขตลำปาง!BS11</f>
        <v>21370</v>
      </c>
      <c r="BI11" s="132" t="s">
        <v>41</v>
      </c>
      <c r="BJ11" s="133">
        <f>+ออป.เขตแพร่!BW8+ออป.เขตเชียงใหม่!BW7+ออป.เขตลำปาง!BW11</f>
        <v>6749.2120000000004</v>
      </c>
      <c r="BK11" s="133">
        <f>+ออป.เขตแพร่!BX8+ออป.เขตเชียงใหม่!BX7+ออป.เขตลำปาง!BX11</f>
        <v>22894</v>
      </c>
      <c r="BL11" s="132" t="s">
        <v>41</v>
      </c>
      <c r="BM11" s="133">
        <f>+ออป.เขตแพร่!CB8+ออป.เขตเชียงใหม่!CB7+ออป.เขตลำปาง!CB11</f>
        <v>6686.01</v>
      </c>
      <c r="BN11" s="133">
        <f>+ออป.เขตแพร่!CC8+ออป.เขตเชียงใหม่!CC7+ออป.เขตลำปาง!CC11</f>
        <v>21077</v>
      </c>
      <c r="BO11" s="132" t="s">
        <v>41</v>
      </c>
      <c r="BP11" s="133">
        <f>+ออป.เขตแพร่!CG8+ออป.เขตเชียงใหม่!CG7+ออป.เขตลำปาง!CG11</f>
        <v>8522.9789999999994</v>
      </c>
      <c r="BQ11" s="133">
        <f>+ออป.เขตแพร่!CH8+ออป.เขตเชียงใหม่!CH7+ออป.เขตลำปาง!CH11</f>
        <v>23650</v>
      </c>
      <c r="BR11" s="132" t="s">
        <v>41</v>
      </c>
      <c r="BS11" s="133">
        <f>+ออป.เขตแพร่!CL8+ออป.เขตเชียงใหม่!CL7+ออป.เขตลำปาง!CL11</f>
        <v>6706.2839999999997</v>
      </c>
      <c r="BT11" s="133">
        <f>+ออป.เขตแพร่!CM8+ออป.เขตเชียงใหม่!CM7+ออป.เขตลำปาง!CM11</f>
        <v>23020</v>
      </c>
      <c r="BU11" s="132" t="s">
        <v>41</v>
      </c>
      <c r="BV11" s="133">
        <f>+ออป.เขตแพร่!CQ8+ออป.เขตเชียงใหม่!CQ7+ออป.เขตลำปาง!CQ11</f>
        <v>8888.5619999999999</v>
      </c>
      <c r="BW11" s="133">
        <f>+ออป.เขตแพร่!CR8+ออป.เขตเชียงใหม่!CR7+ออป.เขตลำปาง!CR11</f>
        <v>22973</v>
      </c>
      <c r="BX11" s="132" t="s">
        <v>41</v>
      </c>
      <c r="BY11" s="133">
        <f>+ออป.เขตแพร่!CV8+ออป.เขตเชียงใหม่!CV7+ออป.เขตลำปาง!CV11</f>
        <v>6130.8439999999991</v>
      </c>
      <c r="BZ11" s="133">
        <f>+ออป.เขตแพร่!CW8+ออป.เขตเชียงใหม่!CW7+ออป.เขตลำปาง!CW11</f>
        <v>18570</v>
      </c>
      <c r="CA11" s="132" t="s">
        <v>41</v>
      </c>
      <c r="CB11" s="133">
        <f>+ออป.เขตแพร่!DA8+ออป.เขตเชียงใหม่!DA7+ออป.เขตลำปาง!DA11</f>
        <v>6368.4890000000005</v>
      </c>
      <c r="CC11" s="133">
        <f>+ออป.เขตแพร่!DB8+ออป.เขตเชียงใหม่!DB7+ออป.เขตลำปาง!DB11</f>
        <v>19141</v>
      </c>
      <c r="CD11" s="132" t="s">
        <v>41</v>
      </c>
      <c r="CE11" s="133">
        <f>+ออป.เขตแพร่!DF8+ออป.เขตเชียงใหม่!DF7+ออป.เขตลำปาง!DF11</f>
        <v>6636.8000000000011</v>
      </c>
      <c r="CF11" s="133">
        <f>+ออป.เขตแพร่!DG8+ออป.เขตเชียงใหม่!DG7+ออป.เขตลำปาง!DG11</f>
        <v>22090</v>
      </c>
      <c r="CG11" s="132" t="s">
        <v>41</v>
      </c>
      <c r="CH11" s="133">
        <f>+ออป.เขตแพร่!DK8+ออป.เขตเชียงใหม่!DK7+ออป.เขตลำปาง!DK11</f>
        <v>5818.0890000000009</v>
      </c>
      <c r="CI11" s="133">
        <f>+ออป.เขตแพร่!DL8+ออป.เขตเชียงใหม่!DL7+ออป.เขตลำปาง!DL11</f>
        <v>21660</v>
      </c>
      <c r="CJ11" s="132" t="s">
        <v>41</v>
      </c>
      <c r="CK11" s="133">
        <f>+ออป.เขตแพร่!DP8+ออป.เขตเชียงใหม่!DP7+ออป.เขตลำปาง!DP11</f>
        <v>11919.546</v>
      </c>
      <c r="CL11" s="133">
        <f>+ออป.เขตแพร่!DQ8+ออป.เขตเชียงใหม่!DQ7+ออป.เขตลำปาง!DQ11</f>
        <v>22060</v>
      </c>
      <c r="CM11" s="132" t="s">
        <v>41</v>
      </c>
      <c r="CN11" s="133">
        <f>+ออป.เขตแพร่!DU8+ออป.เขตเชียงใหม่!DU7+ออป.เขตลำปาง!DU11</f>
        <v>5285.58</v>
      </c>
      <c r="CO11" s="133">
        <f>+ออป.เขตแพร่!DV8+ออป.เขตเชียงใหม่!DV7+ออป.เขตลำปาง!DV11</f>
        <v>20256</v>
      </c>
      <c r="CP11" s="132" t="s">
        <v>41</v>
      </c>
      <c r="CQ11" s="133">
        <f>+ออป.เขตแพร่!DZ8+ออป.เขตเชียงใหม่!DZ7+ออป.เขตลำปาง!DZ11</f>
        <v>4706.9520000000002</v>
      </c>
      <c r="CR11" s="133">
        <f>+ออป.เขตแพร่!EA8+ออป.เขตเชียงใหม่!EA7+ออป.เขตลำปาง!EA11</f>
        <v>18880</v>
      </c>
      <c r="CS11" s="132" t="s">
        <v>41</v>
      </c>
      <c r="CT11" s="133">
        <f>+ออป.เขตแพร่!EE8+ออป.เขตเชียงใหม่!EE7+ออป.เขตลำปาง!EE11</f>
        <v>5195.476999999999</v>
      </c>
      <c r="CU11" s="133">
        <f>+ออป.เขตแพร่!EF8+ออป.เขตเชียงใหม่!EF7+ออป.เขตลำปาง!EF11</f>
        <v>21300</v>
      </c>
      <c r="CV11" s="132" t="s">
        <v>41</v>
      </c>
      <c r="CW11" s="133">
        <f>+ออป.เขตแพร่!EJ8+ออป.เขตเชียงใหม่!EJ7+ออป.เขตลำปาง!EJ11</f>
        <v>6143.9179999999997</v>
      </c>
      <c r="CX11" s="133">
        <f>+ออป.เขตแพร่!EK8+ออป.เขตเชียงใหม่!EK7+ออป.เขตลำปาง!EK11</f>
        <v>25572</v>
      </c>
      <c r="CY11" s="132" t="s">
        <v>41</v>
      </c>
      <c r="CZ11" s="133">
        <f>+ออป.เขตแพร่!EO8+ออป.เขตเชียงใหม่!EO7+ออป.เขตลำปาง!EO11</f>
        <v>6472.9079999999994</v>
      </c>
      <c r="DA11" s="133">
        <f>+ออป.เขตแพร่!EP8+ออป.เขตเชียงใหม่!EP7+ออป.เขตลำปาง!EP11</f>
        <v>26000</v>
      </c>
      <c r="DB11" s="132" t="s">
        <v>41</v>
      </c>
      <c r="DC11" s="133">
        <f>+ออป.เขตแพร่!ET8+ออป.เขตเชียงใหม่!ET7+ออป.เขตลำปาง!ET11</f>
        <v>6248.8420000000006</v>
      </c>
      <c r="DD11" s="133">
        <f>+ออป.เขตแพร่!EU8+ออป.เขตเชียงใหม่!EU7+ออป.เขตลำปาง!EU11</f>
        <v>25730</v>
      </c>
      <c r="DE11" s="226" t="s">
        <v>41</v>
      </c>
      <c r="DF11" s="270">
        <f t="shared" si="0"/>
        <v>196590.609</v>
      </c>
      <c r="DG11" s="270">
        <f t="shared" si="0"/>
        <v>708183</v>
      </c>
      <c r="DH11" s="425">
        <f>+DG11/DF11</f>
        <v>3.6023236491423658</v>
      </c>
    </row>
    <row r="12" spans="1:112" ht="21">
      <c r="A12" s="120">
        <v>1</v>
      </c>
      <c r="B12" s="121" t="s">
        <v>436</v>
      </c>
      <c r="C12" s="122">
        <f>+ออป.เขตเชียงใหม่!AI10</f>
        <v>5722.12</v>
      </c>
      <c r="D12" s="122">
        <f>+ออป.เขตเชียงใหม่!AJ10</f>
        <v>10550</v>
      </c>
      <c r="E12" s="122">
        <f>+ออป.เขตเชียงใหม่!AN10</f>
        <v>5952.52</v>
      </c>
      <c r="F12" s="122">
        <f>+ออป.เขตเชียงใหม่!AO10</f>
        <v>10650</v>
      </c>
      <c r="G12" s="122">
        <f>+ออป.เขตเชียงใหม่!AS10</f>
        <v>5651.99</v>
      </c>
      <c r="H12" s="122">
        <f>+ออป.เขตเชียงใหม่!AT10</f>
        <v>10950</v>
      </c>
      <c r="I12" s="122">
        <f>+ออป.เขตเชียงใหม่!AX10</f>
        <v>5094.25</v>
      </c>
      <c r="J12" s="122">
        <f>+ออป.เขตเชียงใหม่!AY10</f>
        <v>10800</v>
      </c>
      <c r="K12" s="122">
        <f>+ออป.เขตเชียงใหม่!BC10</f>
        <v>6393.4</v>
      </c>
      <c r="L12" s="122">
        <f>+ออป.เขตเชียงใหม่!BD10</f>
        <v>10250</v>
      </c>
      <c r="M12" s="122">
        <f>+ออป.เขตเชียงใหม่!BH10</f>
        <v>4638.1239999999998</v>
      </c>
      <c r="N12" s="122">
        <f>+ออป.เขตเชียงใหม่!BI10</f>
        <v>9800</v>
      </c>
      <c r="O12" s="129"/>
      <c r="P12" s="143"/>
      <c r="Q12" s="143"/>
      <c r="R12" s="132"/>
      <c r="S12" s="142"/>
      <c r="T12" s="191"/>
      <c r="U12" s="191"/>
      <c r="V12" s="132"/>
      <c r="W12" s="191"/>
      <c r="X12" s="191"/>
      <c r="Y12" s="132"/>
      <c r="Z12" s="191"/>
      <c r="AA12" s="191"/>
      <c r="AB12" s="132"/>
      <c r="AC12" s="133"/>
      <c r="AD12" s="133"/>
      <c r="AE12" s="132"/>
      <c r="AF12" s="133"/>
      <c r="AG12" s="133"/>
      <c r="AH12" s="132"/>
      <c r="AI12" s="191"/>
      <c r="AJ12" s="191"/>
      <c r="AK12" s="132"/>
      <c r="AL12" s="133"/>
      <c r="AM12" s="133"/>
      <c r="AN12" s="132"/>
      <c r="AO12" s="133"/>
      <c r="AP12" s="133"/>
      <c r="AQ12" s="132"/>
      <c r="AR12" s="133"/>
      <c r="AS12" s="133"/>
      <c r="AT12" s="132"/>
      <c r="AU12" s="133"/>
      <c r="AV12" s="133"/>
      <c r="AW12" s="132"/>
      <c r="AX12" s="133"/>
      <c r="AY12" s="133"/>
      <c r="AZ12" s="132"/>
      <c r="BA12" s="133"/>
      <c r="BB12" s="133"/>
      <c r="BC12" s="132"/>
      <c r="BD12" s="133"/>
      <c r="BE12" s="133"/>
      <c r="BF12" s="132"/>
      <c r="BG12" s="133"/>
      <c r="BH12" s="133"/>
      <c r="BI12" s="132"/>
      <c r="BJ12" s="133"/>
      <c r="BK12" s="133"/>
      <c r="BL12" s="132"/>
      <c r="BM12" s="133"/>
      <c r="BN12" s="133"/>
      <c r="BO12" s="132"/>
      <c r="BP12" s="133"/>
      <c r="BQ12" s="133"/>
      <c r="BR12" s="132"/>
      <c r="BS12" s="133"/>
      <c r="BT12" s="133"/>
      <c r="BU12" s="132"/>
      <c r="BV12" s="133"/>
      <c r="BW12" s="133"/>
      <c r="BX12" s="132"/>
      <c r="BY12" s="133"/>
      <c r="BZ12" s="133"/>
      <c r="CA12" s="132"/>
      <c r="CB12" s="133"/>
      <c r="CC12" s="133"/>
      <c r="CD12" s="132"/>
      <c r="CE12" s="133"/>
      <c r="CF12" s="133"/>
      <c r="CG12" s="132"/>
      <c r="CH12" s="133"/>
      <c r="CI12" s="133"/>
      <c r="CJ12" s="132"/>
      <c r="CK12" s="133"/>
      <c r="CL12" s="133"/>
      <c r="CM12" s="132"/>
      <c r="CN12" s="133"/>
      <c r="CO12" s="133"/>
      <c r="CP12" s="132"/>
      <c r="CQ12" s="133"/>
      <c r="CR12" s="133"/>
      <c r="CS12" s="132"/>
      <c r="CT12" s="133"/>
      <c r="CU12" s="133"/>
      <c r="CV12" s="132"/>
      <c r="CW12" s="133"/>
      <c r="CX12" s="133"/>
      <c r="CY12" s="132"/>
      <c r="CZ12" s="133"/>
      <c r="DA12" s="133"/>
      <c r="DB12" s="132"/>
      <c r="DC12" s="133"/>
      <c r="DD12" s="133"/>
      <c r="DE12" s="226"/>
      <c r="DF12" s="270"/>
      <c r="DG12" s="270"/>
      <c r="DH12" s="425"/>
    </row>
    <row r="13" spans="1:112" ht="21.75" thickBot="1">
      <c r="A13" s="120">
        <v>2</v>
      </c>
      <c r="B13" s="121" t="s">
        <v>437</v>
      </c>
      <c r="C13" s="122">
        <f>+ออป.เขตลำปาง!AI13</f>
        <v>5635.06</v>
      </c>
      <c r="D13" s="122">
        <f>+ออป.เขตลำปาง!AJ13</f>
        <v>15130</v>
      </c>
      <c r="E13" s="122">
        <f>+ออป.เขตลำปาง!AN13</f>
        <v>5854.7800000000007</v>
      </c>
      <c r="F13" s="122">
        <f>+ออป.เขตลำปาง!AO13</f>
        <v>13500</v>
      </c>
      <c r="G13" s="122">
        <f>+ออป.เขตลำปาง!AS13</f>
        <v>7803.616</v>
      </c>
      <c r="H13" s="122">
        <f>+ออป.เขตลำปาง!AT13</f>
        <v>15250</v>
      </c>
      <c r="I13" s="122">
        <f>+ออป.เขตลำปาง!AX13</f>
        <v>6546.6210000000001</v>
      </c>
      <c r="J13" s="122">
        <f>+ออป.เขตลำปาง!AY13</f>
        <v>16270</v>
      </c>
      <c r="K13" s="122">
        <f>+ออป.เขตลำปาง!BC13</f>
        <v>6960.4469999999992</v>
      </c>
      <c r="L13" s="122">
        <f>+ออป.เขตลำปาง!BD13</f>
        <v>16910</v>
      </c>
      <c r="M13" s="122">
        <f>+ออป.เขตลำปาง!BH13</f>
        <v>8981.6620000000003</v>
      </c>
      <c r="N13" s="122">
        <f>+ออป.เขตลำปาง!BI13</f>
        <v>17150</v>
      </c>
      <c r="O13" s="129"/>
      <c r="P13" s="167"/>
      <c r="Q13" s="157" t="s">
        <v>43</v>
      </c>
      <c r="R13" s="168"/>
      <c r="S13" s="157"/>
      <c r="T13" s="157">
        <f>SUM(T6:T12)</f>
        <v>16461.661999999997</v>
      </c>
      <c r="U13" s="157">
        <f>SUM(U6:U12)</f>
        <v>42955</v>
      </c>
      <c r="V13" s="157"/>
      <c r="W13" s="157">
        <f>SUM(W6:W12)</f>
        <v>19115.453000000001</v>
      </c>
      <c r="X13" s="157">
        <f>SUM(X6:X12)</f>
        <v>43360</v>
      </c>
      <c r="Y13" s="157"/>
      <c r="Z13" s="157">
        <f>SUM(Z6:Z12)</f>
        <v>18684.091</v>
      </c>
      <c r="AA13" s="157">
        <f>SUM(AA6:AA12)</f>
        <v>41620</v>
      </c>
      <c r="AB13" s="157"/>
      <c r="AC13" s="157">
        <f>SUM(AC6:AC12)</f>
        <v>16968.824000000001</v>
      </c>
      <c r="AD13" s="157">
        <f>SUM(AD6:AD12)</f>
        <v>40775</v>
      </c>
      <c r="AE13" s="157"/>
      <c r="AF13" s="157">
        <f>SUM(AF6:AF12)</f>
        <v>15667.575000000001</v>
      </c>
      <c r="AG13" s="157">
        <f>SUM(AG6:AG12)</f>
        <v>41370</v>
      </c>
      <c r="AH13" s="157"/>
      <c r="AI13" s="157">
        <f>SUM(AI6:AI12)</f>
        <v>17868.635999999999</v>
      </c>
      <c r="AJ13" s="157">
        <f>SUM(AJ6:AJ12)</f>
        <v>44760</v>
      </c>
      <c r="AK13" s="157"/>
      <c r="AL13" s="157">
        <f>SUM(AL6:AL12)</f>
        <v>19153.581999999995</v>
      </c>
      <c r="AM13" s="157">
        <f t="shared" ref="AM13" si="3">SUM(AM6:AM12)</f>
        <v>39380</v>
      </c>
      <c r="AN13" s="157"/>
      <c r="AO13" s="157">
        <f>SUM(AO6:AO12)</f>
        <v>16044</v>
      </c>
      <c r="AP13" s="157">
        <f t="shared" ref="AP13" si="4">SUM(AP6:AP12)</f>
        <v>38750</v>
      </c>
      <c r="AQ13" s="157"/>
      <c r="AR13" s="157">
        <f>SUM(AR6:AR12)</f>
        <v>17882.501</v>
      </c>
      <c r="AS13" s="157">
        <f t="shared" ref="AS13" si="5">SUM(AS6:AS12)</f>
        <v>41550</v>
      </c>
      <c r="AT13" s="157"/>
      <c r="AU13" s="157">
        <f>SUM(AU6:AU12)</f>
        <v>16958.496999999999</v>
      </c>
      <c r="AV13" s="157">
        <f t="shared" ref="AV13" si="6">SUM(AV6:AV12)</f>
        <v>43220</v>
      </c>
      <c r="AW13" s="157"/>
      <c r="AX13" s="157">
        <f>SUM(AX6:AX12)</f>
        <v>17942.294000000002</v>
      </c>
      <c r="AY13" s="157">
        <f>SUM(AY6:AY12)</f>
        <v>41010</v>
      </c>
      <c r="AZ13" s="157"/>
      <c r="BA13" s="157">
        <f>SUM(BA6:BA12)</f>
        <v>18895.822</v>
      </c>
      <c r="BB13" s="157">
        <f>SUM(BB6:BB12)</f>
        <v>40450</v>
      </c>
      <c r="BC13" s="157"/>
      <c r="BD13" s="157">
        <f>SUM(BD6:BD12)</f>
        <v>18093.368999999999</v>
      </c>
      <c r="BE13" s="157">
        <f>SUM(BE6:BE12)</f>
        <v>37810</v>
      </c>
      <c r="BF13" s="157"/>
      <c r="BG13" s="157">
        <f>SUM(BG6:BG12)</f>
        <v>22362.97</v>
      </c>
      <c r="BH13" s="157">
        <f>SUM(BH6:BH12)</f>
        <v>41320</v>
      </c>
      <c r="BI13" s="157"/>
      <c r="BJ13" s="157">
        <f>SUM(BJ6:BJ12)</f>
        <v>18800.337</v>
      </c>
      <c r="BK13" s="157">
        <f>SUM(BK6:BK12)</f>
        <v>40690</v>
      </c>
      <c r="BL13" s="157"/>
      <c r="BM13" s="157">
        <f>SUM(BM6:BM12)</f>
        <v>21266.597000000002</v>
      </c>
      <c r="BN13" s="157">
        <f>SUM(BN6:BN12)</f>
        <v>42500</v>
      </c>
      <c r="BO13" s="157"/>
      <c r="BP13" s="157">
        <f>SUM(BP6:BP12)</f>
        <v>20680.695</v>
      </c>
      <c r="BQ13" s="157">
        <f>SUM(BQ6:BQ12)</f>
        <v>42919</v>
      </c>
      <c r="BR13" s="157"/>
      <c r="BS13" s="157">
        <f>SUM(BS6:BS12)</f>
        <v>20756.832000000002</v>
      </c>
      <c r="BT13" s="157">
        <f>SUM(BT6:BT12)</f>
        <v>42220</v>
      </c>
      <c r="BU13" s="157"/>
      <c r="BV13" s="157">
        <f>SUM(BV6:BV12)</f>
        <v>21478.262000000002</v>
      </c>
      <c r="BW13" s="157">
        <f>SUM(BW6:BW12)</f>
        <v>42470</v>
      </c>
      <c r="BX13" s="157"/>
      <c r="BY13" s="157">
        <f>SUM(BY6:BY12)</f>
        <v>19013.352999999999</v>
      </c>
      <c r="BZ13" s="157">
        <f>SUM(BZ6:BZ12)</f>
        <v>38510</v>
      </c>
      <c r="CA13" s="157"/>
      <c r="CB13" s="157">
        <f>SUM(CB6:CB12)</f>
        <v>18963.517</v>
      </c>
      <c r="CC13" s="157">
        <f>SUM(CC6:CC12)</f>
        <v>38900</v>
      </c>
      <c r="CD13" s="157"/>
      <c r="CE13" s="157">
        <f>SUM(CE6:CE12)</f>
        <v>17789.771000000001</v>
      </c>
      <c r="CF13" s="157">
        <f>SUM(CF6:CF12)</f>
        <v>41410</v>
      </c>
      <c r="CG13" s="157"/>
      <c r="CH13" s="157">
        <f>SUM(CH6:CH12)</f>
        <v>20831.381000000001</v>
      </c>
      <c r="CI13" s="157">
        <f t="shared" ref="CI13" si="7">SUM(CI6:CI12)</f>
        <v>42390</v>
      </c>
      <c r="CJ13" s="157"/>
      <c r="CK13" s="157">
        <f>SUM(CK6:CK12)</f>
        <v>27988.169000000002</v>
      </c>
      <c r="CL13" s="157">
        <f>SUM(CL6:CL12)</f>
        <v>42260</v>
      </c>
      <c r="CM13" s="157"/>
      <c r="CN13" s="157">
        <f>SUM(CN6:CN12)</f>
        <v>18802.400999999998</v>
      </c>
      <c r="CO13" s="157">
        <f t="shared" ref="CO13" si="8">SUM(CO6:CO12)</f>
        <v>40126</v>
      </c>
      <c r="CP13" s="157"/>
      <c r="CQ13" s="157">
        <f>SUM(CQ6:CQ12)</f>
        <v>18085.286</v>
      </c>
      <c r="CR13" s="157">
        <f>SUM(CR6:CR12)</f>
        <v>39825</v>
      </c>
      <c r="CS13" s="157"/>
      <c r="CT13" s="157">
        <f>SUM(CT6:CT12)</f>
        <v>18003.686999999998</v>
      </c>
      <c r="CU13" s="157">
        <f>SUM(CU6:CU12)</f>
        <v>39490</v>
      </c>
      <c r="CV13" s="157"/>
      <c r="CW13" s="157">
        <f>SUM(CW6:CW12)</f>
        <v>19452.641</v>
      </c>
      <c r="CX13" s="157">
        <f>SUM(CX6:CX12)</f>
        <v>43170</v>
      </c>
      <c r="CY13" s="157"/>
      <c r="CZ13" s="157">
        <f>SUM(CZ6:CZ12)</f>
        <v>20657.895</v>
      </c>
      <c r="DA13" s="157">
        <f>SUM(DA6:DA12)</f>
        <v>44630</v>
      </c>
      <c r="DB13" s="157"/>
      <c r="DC13" s="157">
        <f>SUM(DC6:DC12)</f>
        <v>18642.506000000001</v>
      </c>
      <c r="DD13" s="157">
        <f>SUM(DD6:DD12)</f>
        <v>43300</v>
      </c>
      <c r="DE13" s="269"/>
      <c r="DF13" s="269">
        <f>SUM(DF6:DF12)</f>
        <v>573312.60599999991</v>
      </c>
      <c r="DG13" s="269">
        <f>SUM(DG6:DG12)</f>
        <v>1243140</v>
      </c>
      <c r="DH13" s="425">
        <f>+DG13/DF13</f>
        <v>2.1683458326049787</v>
      </c>
    </row>
    <row r="14" spans="1:112" ht="21">
      <c r="A14" s="123">
        <v>3</v>
      </c>
      <c r="B14" s="124" t="s">
        <v>438</v>
      </c>
      <c r="C14" s="125">
        <f>+ออป.เขตแพร่!AI10</f>
        <v>8346.0789999999997</v>
      </c>
      <c r="D14" s="125">
        <f>+ออป.เขตแพร่!AJ10</f>
        <v>15200</v>
      </c>
      <c r="E14" s="125">
        <f>+ออป.เขตแพร่!AN10</f>
        <v>5172.0519999999997</v>
      </c>
      <c r="F14" s="125">
        <f>+ออป.เขตแพร่!AO10</f>
        <v>16300</v>
      </c>
      <c r="G14" s="125">
        <f>+ออป.เขตแพร่!AS10</f>
        <v>5478.5599999999995</v>
      </c>
      <c r="H14" s="125">
        <f>+ออป.เขตแพร่!AT10</f>
        <v>17100</v>
      </c>
      <c r="I14" s="125">
        <f>+ออป.เขตแพร่!AX10</f>
        <v>5680.8499999999995</v>
      </c>
      <c r="J14" s="125">
        <f>+ออป.เขตแพร่!AY10</f>
        <v>17250</v>
      </c>
      <c r="K14" s="125">
        <f>+ออป.เขตแพร่!BC10</f>
        <v>5004.4960000000001</v>
      </c>
      <c r="L14" s="125">
        <f>+ออป.เขตแพร่!BD10</f>
        <v>15050</v>
      </c>
      <c r="M14" s="125">
        <f>+ออป.เขตแพร่!BH10</f>
        <v>5724.1090000000004</v>
      </c>
      <c r="N14" s="125">
        <f>+ออป.เขตแพร่!BI10</f>
        <v>14900</v>
      </c>
      <c r="O14" s="129"/>
      <c r="P14" s="129"/>
      <c r="Q14" s="129"/>
      <c r="R14" s="129"/>
      <c r="S14" s="129"/>
      <c r="AR14" s="55"/>
      <c r="AS14" s="55"/>
      <c r="AT14" s="55"/>
    </row>
    <row r="15" spans="1:112" ht="21">
      <c r="A15" s="488" t="s">
        <v>43</v>
      </c>
      <c r="B15" s="488"/>
      <c r="C15" s="121">
        <f>SUM(C12:C14)</f>
        <v>19703.258999999998</v>
      </c>
      <c r="D15" s="126">
        <f t="shared" ref="D15:N15" si="9">SUM(D12:D14)</f>
        <v>40880</v>
      </c>
      <c r="E15" s="121">
        <f t="shared" si="9"/>
        <v>16979.351999999999</v>
      </c>
      <c r="F15" s="126">
        <f t="shared" si="9"/>
        <v>40450</v>
      </c>
      <c r="G15" s="121">
        <f t="shared" si="9"/>
        <v>18934.165999999997</v>
      </c>
      <c r="H15" s="126">
        <f t="shared" si="9"/>
        <v>43300</v>
      </c>
      <c r="I15" s="121">
        <f t="shared" si="9"/>
        <v>17321.720999999998</v>
      </c>
      <c r="J15" s="126">
        <f t="shared" si="9"/>
        <v>44320</v>
      </c>
      <c r="K15" s="121">
        <f t="shared" si="9"/>
        <v>18358.342999999997</v>
      </c>
      <c r="L15" s="126">
        <f t="shared" si="9"/>
        <v>42210</v>
      </c>
      <c r="M15" s="121">
        <f t="shared" si="9"/>
        <v>19343.895</v>
      </c>
      <c r="N15" s="126">
        <f t="shared" si="9"/>
        <v>41850</v>
      </c>
      <c r="O15" s="129"/>
      <c r="P15" s="129"/>
      <c r="Q15" s="129"/>
      <c r="R15" s="129" t="s">
        <v>633</v>
      </c>
      <c r="S15" s="129"/>
      <c r="AR15" s="55"/>
      <c r="AS15" s="55"/>
      <c r="AT15" s="55"/>
    </row>
    <row r="16" spans="1:112" s="292" customFormat="1" ht="21">
      <c r="A16" s="285"/>
      <c r="B16" s="285"/>
      <c r="C16" s="286"/>
      <c r="D16" s="286"/>
      <c r="E16" s="286"/>
      <c r="F16" s="286"/>
      <c r="G16" s="286"/>
      <c r="H16" s="286"/>
      <c r="I16" s="286"/>
      <c r="J16" s="286"/>
      <c r="O16" s="286"/>
      <c r="P16" s="286"/>
      <c r="Q16" s="286"/>
      <c r="R16" s="287" t="s">
        <v>34</v>
      </c>
      <c r="S16" s="288"/>
      <c r="T16" s="290">
        <v>2559</v>
      </c>
      <c r="U16" s="290">
        <v>2560</v>
      </c>
      <c r="V16" s="290">
        <v>2561</v>
      </c>
      <c r="W16" s="290">
        <v>2562</v>
      </c>
      <c r="X16" s="290">
        <v>2563</v>
      </c>
      <c r="Y16" s="290">
        <v>2564</v>
      </c>
      <c r="Z16" s="290">
        <v>2565</v>
      </c>
      <c r="AA16" s="290">
        <v>2566</v>
      </c>
      <c r="AB16" s="290">
        <v>2567</v>
      </c>
      <c r="AC16" s="290">
        <v>2568</v>
      </c>
      <c r="AD16" s="290">
        <v>2569</v>
      </c>
      <c r="AE16" s="290">
        <v>2570</v>
      </c>
      <c r="AF16" s="290">
        <v>2571</v>
      </c>
      <c r="AG16" s="290">
        <v>2572</v>
      </c>
      <c r="AH16" s="290">
        <v>2573</v>
      </c>
      <c r="AI16" s="290">
        <v>2574</v>
      </c>
      <c r="AJ16" s="290">
        <v>2575</v>
      </c>
      <c r="AK16" s="290">
        <v>2576</v>
      </c>
      <c r="AL16" s="290">
        <v>2577</v>
      </c>
      <c r="AM16" s="290">
        <v>2578</v>
      </c>
      <c r="AN16" s="290">
        <v>2579</v>
      </c>
      <c r="AO16" s="290">
        <v>2580</v>
      </c>
      <c r="AP16" s="290">
        <v>2581</v>
      </c>
      <c r="AQ16" s="290">
        <v>2582</v>
      </c>
      <c r="AR16" s="290">
        <v>2583</v>
      </c>
      <c r="AS16" s="290">
        <v>2584</v>
      </c>
      <c r="AT16" s="290">
        <v>2585</v>
      </c>
      <c r="AU16" s="290">
        <v>2586</v>
      </c>
      <c r="AV16" s="290">
        <v>2587</v>
      </c>
      <c r="AW16" s="290">
        <v>2588</v>
      </c>
      <c r="AX16" s="291" t="s">
        <v>43</v>
      </c>
      <c r="AY16" s="316" t="s">
        <v>637</v>
      </c>
    </row>
    <row r="17" spans="1:51" ht="21">
      <c r="A17" s="468" t="s">
        <v>0</v>
      </c>
      <c r="B17" s="468" t="s">
        <v>1</v>
      </c>
      <c r="C17" s="486">
        <v>2571</v>
      </c>
      <c r="D17" s="487"/>
      <c r="E17" s="486">
        <v>2572</v>
      </c>
      <c r="F17" s="487"/>
      <c r="G17" s="486">
        <v>2573</v>
      </c>
      <c r="H17" s="487"/>
      <c r="I17" s="486">
        <v>2574</v>
      </c>
      <c r="J17" s="487"/>
      <c r="K17" s="489">
        <v>2575</v>
      </c>
      <c r="L17" s="489"/>
      <c r="M17" s="489">
        <v>2576</v>
      </c>
      <c r="N17" s="489"/>
      <c r="R17" s="134" t="s">
        <v>38</v>
      </c>
      <c r="T17" s="127">
        <v>4725.4660000000003</v>
      </c>
      <c r="U17" s="283">
        <v>5801.2539999999999</v>
      </c>
      <c r="V17" s="283">
        <v>5446.1</v>
      </c>
      <c r="W17" s="283">
        <v>7577.6560000000009</v>
      </c>
      <c r="X17" s="283">
        <v>6025.6990000000005</v>
      </c>
      <c r="Y17" s="283">
        <v>6949.1030000000001</v>
      </c>
      <c r="Z17" s="283">
        <v>9336.6009999999987</v>
      </c>
      <c r="AA17" s="283">
        <v>6959.2669999999998</v>
      </c>
      <c r="AB17" s="283">
        <v>7726.3439999999991</v>
      </c>
      <c r="AC17" s="283">
        <v>8635.130000000001</v>
      </c>
      <c r="AD17" s="283">
        <v>6078.0230000000001</v>
      </c>
      <c r="AE17" s="283">
        <v>6494.3440000000001</v>
      </c>
      <c r="AF17" s="122">
        <v>6446.4209999999994</v>
      </c>
      <c r="AG17" s="122">
        <v>5811.6559999999999</v>
      </c>
      <c r="AH17" s="122">
        <v>6487.8509999999997</v>
      </c>
      <c r="AI17" s="122">
        <v>5886.335</v>
      </c>
      <c r="AJ17" s="122">
        <v>5514.5969999999998</v>
      </c>
      <c r="AK17" s="122">
        <v>6885.9989999999998</v>
      </c>
      <c r="AL17" s="122">
        <v>6186.585</v>
      </c>
      <c r="AM17" s="122">
        <v>5668.6540000000005</v>
      </c>
      <c r="AN17" s="122">
        <v>5269.2880000000005</v>
      </c>
      <c r="AO17" s="122">
        <v>4540.2860000000001</v>
      </c>
      <c r="AP17" s="122">
        <v>6697.9429999999993</v>
      </c>
      <c r="AQ17" s="122">
        <v>6634.2960000000003</v>
      </c>
      <c r="AR17" s="122">
        <v>6729.0820000000003</v>
      </c>
      <c r="AS17" s="122">
        <v>5966.299</v>
      </c>
      <c r="AT17" s="122">
        <v>6988.5360000000001</v>
      </c>
      <c r="AU17" s="283">
        <v>8141.4079999999994</v>
      </c>
      <c r="AV17" s="283">
        <v>8700.0470000000005</v>
      </c>
      <c r="AW17" s="283">
        <v>6011.8089999999993</v>
      </c>
      <c r="AX17" s="283">
        <f>SUM(T17:AW17)</f>
        <v>196322.07899999997</v>
      </c>
      <c r="AY17" s="317">
        <f>AVERAGE(T17:AW17)</f>
        <v>6544.0692999999992</v>
      </c>
    </row>
    <row r="18" spans="1:51" ht="21">
      <c r="A18" s="472"/>
      <c r="B18" s="472"/>
      <c r="C18" s="110" t="s">
        <v>34</v>
      </c>
      <c r="D18" s="110" t="s">
        <v>95</v>
      </c>
      <c r="E18" s="110" t="s">
        <v>34</v>
      </c>
      <c r="F18" s="110" t="s">
        <v>95</v>
      </c>
      <c r="G18" s="110" t="s">
        <v>34</v>
      </c>
      <c r="H18" s="110" t="s">
        <v>95</v>
      </c>
      <c r="I18" s="110" t="s">
        <v>34</v>
      </c>
      <c r="J18" s="110" t="s">
        <v>95</v>
      </c>
      <c r="K18" s="110" t="s">
        <v>34</v>
      </c>
      <c r="L18" s="110" t="s">
        <v>95</v>
      </c>
      <c r="M18" s="110" t="s">
        <v>34</v>
      </c>
      <c r="N18" s="110" t="s">
        <v>95</v>
      </c>
      <c r="R18" s="132" t="s">
        <v>39</v>
      </c>
      <c r="T18" s="127">
        <v>4864.07</v>
      </c>
      <c r="U18" s="283">
        <v>5775.7739999999994</v>
      </c>
      <c r="V18" s="283">
        <v>6901.0459999999994</v>
      </c>
      <c r="W18" s="283">
        <v>3695.4590000000003</v>
      </c>
      <c r="X18" s="283">
        <v>2868.3079999999995</v>
      </c>
      <c r="Y18" s="283">
        <v>3989.4629999999997</v>
      </c>
      <c r="Z18" s="283">
        <v>3775.0290000000005</v>
      </c>
      <c r="AA18" s="283">
        <v>3583.3059999999996</v>
      </c>
      <c r="AB18" s="283">
        <v>3392.03</v>
      </c>
      <c r="AC18" s="283">
        <v>2602.835</v>
      </c>
      <c r="AD18" s="283">
        <v>6558.0059999999994</v>
      </c>
      <c r="AE18" s="283">
        <v>5906.9789999999994</v>
      </c>
      <c r="AF18" s="122">
        <v>4481.6939999999995</v>
      </c>
      <c r="AG18" s="122">
        <v>7752.1930000000002</v>
      </c>
      <c r="AH18" s="122">
        <v>5376.1660000000002</v>
      </c>
      <c r="AI18" s="122">
        <v>8264.5190000000002</v>
      </c>
      <c r="AJ18" s="122">
        <v>6146.9969999999994</v>
      </c>
      <c r="AK18" s="122">
        <v>6467.9430000000011</v>
      </c>
      <c r="AL18" s="122">
        <v>6311.1360000000004</v>
      </c>
      <c r="AM18" s="122">
        <v>7466.4279999999999</v>
      </c>
      <c r="AN18" s="122">
        <v>7494.3050000000003</v>
      </c>
      <c r="AO18" s="122">
        <v>6522.2280000000001</v>
      </c>
      <c r="AP18" s="122">
        <v>7037.2190000000001</v>
      </c>
      <c r="AQ18" s="122">
        <v>8974.3770000000004</v>
      </c>
      <c r="AR18" s="122">
        <v>6945.1489999999994</v>
      </c>
      <c r="AS18" s="122">
        <v>7194.4749999999995</v>
      </c>
      <c r="AT18" s="122">
        <v>4989.4740000000002</v>
      </c>
      <c r="AU18" s="283">
        <v>4517.7550000000001</v>
      </c>
      <c r="AV18" s="283">
        <v>5293.2260000000006</v>
      </c>
      <c r="AW18" s="283">
        <v>5825.2669999999998</v>
      </c>
      <c r="AX18" s="283">
        <f t="shared" ref="AX18:AX22" si="10">SUM(T18:AW18)</f>
        <v>170972.85599999997</v>
      </c>
      <c r="AY18" s="317">
        <f t="shared" ref="AY18:AY22" si="11">AVERAGE(T18:AW18)</f>
        <v>5699.0951999999988</v>
      </c>
    </row>
    <row r="19" spans="1:51" ht="21">
      <c r="A19" s="120">
        <v>1</v>
      </c>
      <c r="B19" s="121" t="s">
        <v>436</v>
      </c>
      <c r="C19" s="122">
        <f>+ออป.เขตเชียงใหม่!BM10</f>
        <v>5499.7019999999993</v>
      </c>
      <c r="D19" s="122">
        <f>+ออป.เขตเชียงใหม่!BN10</f>
        <v>10000</v>
      </c>
      <c r="E19" s="122">
        <f>+ออป.เขตเชียงใหม่!BR10</f>
        <v>5227.8099999999995</v>
      </c>
      <c r="F19" s="122">
        <f>+ออป.เขตเชียงใหม่!BS10</f>
        <v>9650</v>
      </c>
      <c r="G19" s="122">
        <f>+ออป.เขตเชียงใหม่!BW10</f>
        <v>5512.3099999999995</v>
      </c>
      <c r="H19" s="122">
        <f>+ออป.เขตเชียงใหม่!BX10</f>
        <v>9900</v>
      </c>
      <c r="I19" s="122">
        <f>+ออป.เขตเชียงใหม่!CB10</f>
        <v>5647.58</v>
      </c>
      <c r="J19" s="122">
        <f>+ออป.เขตเชียงใหม่!CC10</f>
        <v>9750</v>
      </c>
      <c r="K19" s="122">
        <f>+ออป.เขตเชียงใหม่!CG10</f>
        <v>5529.34</v>
      </c>
      <c r="L19" s="122">
        <f>+ออป.เขตเชียงใหม่!CH10</f>
        <v>9850</v>
      </c>
      <c r="M19" s="122">
        <f>+ออป.เขตเชียงใหม่!CL10</f>
        <v>5505.84</v>
      </c>
      <c r="N19" s="122">
        <f>+ออป.เขตเชียงใหม่!CM10</f>
        <v>10600</v>
      </c>
      <c r="R19" s="134" t="s">
        <v>74</v>
      </c>
      <c r="T19" s="127">
        <v>592.74</v>
      </c>
      <c r="U19" s="283">
        <v>255.03</v>
      </c>
      <c r="V19" s="283">
        <v>469.6</v>
      </c>
      <c r="W19" s="283">
        <v>709.27</v>
      </c>
      <c r="X19" s="283">
        <v>759.95</v>
      </c>
      <c r="Y19" s="283">
        <v>853.04</v>
      </c>
      <c r="Z19" s="283">
        <v>539.55999999999995</v>
      </c>
      <c r="AA19" s="283">
        <v>378.4</v>
      </c>
      <c r="AB19" s="283">
        <v>654.20000000000005</v>
      </c>
      <c r="AC19" s="283">
        <v>0</v>
      </c>
      <c r="AD19" s="283">
        <v>0</v>
      </c>
      <c r="AE19" s="283">
        <v>256.98</v>
      </c>
      <c r="AF19" s="122">
        <v>156.97</v>
      </c>
      <c r="AG19" s="122">
        <v>1965.74</v>
      </c>
      <c r="AH19" s="122">
        <v>215.7</v>
      </c>
      <c r="AI19" s="122">
        <v>473.85</v>
      </c>
      <c r="AJ19" s="122">
        <v>685.67</v>
      </c>
      <c r="AK19" s="122">
        <v>0</v>
      </c>
      <c r="AL19" s="122">
        <v>375.87</v>
      </c>
      <c r="AM19" s="122">
        <v>143.9</v>
      </c>
      <c r="AN19" s="122">
        <v>0</v>
      </c>
      <c r="AO19" s="122">
        <v>0</v>
      </c>
      <c r="AP19" s="122">
        <v>0</v>
      </c>
      <c r="AQ19" s="122">
        <v>0</v>
      </c>
      <c r="AR19" s="122">
        <v>0</v>
      </c>
      <c r="AS19" s="122">
        <v>0</v>
      </c>
      <c r="AT19" s="122">
        <v>0</v>
      </c>
      <c r="AU19" s="283">
        <v>0</v>
      </c>
      <c r="AV19" s="283">
        <v>0</v>
      </c>
      <c r="AW19" s="283">
        <v>0</v>
      </c>
      <c r="AX19" s="283">
        <f t="shared" si="10"/>
        <v>9486.4700000000012</v>
      </c>
      <c r="AY19" s="317">
        <f t="shared" si="11"/>
        <v>316.21566666666672</v>
      </c>
    </row>
    <row r="20" spans="1:51" ht="21">
      <c r="A20" s="120">
        <v>2</v>
      </c>
      <c r="B20" s="121" t="s">
        <v>437</v>
      </c>
      <c r="C20" s="122">
        <f>+ออป.เขตลำปาง!BM13</f>
        <v>8109.6880000000001</v>
      </c>
      <c r="D20" s="122">
        <f>+ออป.เขตลำปาง!BN13</f>
        <v>15410</v>
      </c>
      <c r="E20" s="122">
        <f>+ออป.เขตลำปาง!BR13</f>
        <v>10219.241999999998</v>
      </c>
      <c r="F20" s="122">
        <f>+ออป.เขตลำปาง!BS13</f>
        <v>16470</v>
      </c>
      <c r="G20" s="122">
        <f>+ออป.เขตลำปาง!BW13</f>
        <v>6940.1749999999993</v>
      </c>
      <c r="H20" s="122">
        <f>+ออป.เขตลำปาง!BX13</f>
        <v>14690</v>
      </c>
      <c r="I20" s="122">
        <f>+ออป.เขตลำปาง!CB13</f>
        <v>8715.4369999999999</v>
      </c>
      <c r="J20" s="122">
        <f>+ออป.เขตลำปาง!CC13</f>
        <v>14850</v>
      </c>
      <c r="K20" s="122">
        <f>+ออป.เขตลำปาง!CG13</f>
        <v>8161.4940000000006</v>
      </c>
      <c r="L20" s="122">
        <f>+ออป.เขตลำปาง!CH13</f>
        <v>16569</v>
      </c>
      <c r="M20" s="122">
        <f>+ออป.เขตลำปาง!CL13</f>
        <v>9233.8089999999993</v>
      </c>
      <c r="N20" s="122">
        <f>+ออป.เขตลำปาง!CM13</f>
        <v>17170</v>
      </c>
      <c r="R20" s="132" t="s">
        <v>77</v>
      </c>
      <c r="T20" s="127">
        <v>0</v>
      </c>
      <c r="U20" s="283">
        <v>0</v>
      </c>
      <c r="V20" s="283">
        <v>0</v>
      </c>
      <c r="W20" s="283">
        <v>0</v>
      </c>
      <c r="X20" s="283">
        <v>0</v>
      </c>
      <c r="Y20" s="283">
        <v>0</v>
      </c>
      <c r="Z20" s="283">
        <v>0</v>
      </c>
      <c r="AA20" s="283">
        <v>0</v>
      </c>
      <c r="AB20" s="283">
        <v>0</v>
      </c>
      <c r="AC20" s="283">
        <v>0</v>
      </c>
      <c r="AD20" s="283">
        <v>0</v>
      </c>
      <c r="AE20" s="283">
        <v>0</v>
      </c>
      <c r="AF20" s="283">
        <v>539.51</v>
      </c>
      <c r="AG20" s="283">
        <v>0</v>
      </c>
      <c r="AH20" s="283">
        <v>459.95</v>
      </c>
      <c r="AI20" s="283">
        <v>166.01</v>
      </c>
      <c r="AJ20" s="283">
        <v>163.51</v>
      </c>
      <c r="AK20" s="283">
        <v>694.14</v>
      </c>
      <c r="AL20" s="283">
        <v>392.06</v>
      </c>
      <c r="AM20" s="283">
        <v>0</v>
      </c>
      <c r="AN20" s="283">
        <v>256.98</v>
      </c>
      <c r="AO20" s="283">
        <v>156.97</v>
      </c>
      <c r="AP20" s="283">
        <v>1580.5</v>
      </c>
      <c r="AQ20" s="283">
        <v>0</v>
      </c>
      <c r="AR20" s="283">
        <v>0</v>
      </c>
      <c r="AS20" s="283">
        <v>0</v>
      </c>
      <c r="AT20" s="283">
        <v>0</v>
      </c>
      <c r="AU20" s="283">
        <v>761.11</v>
      </c>
      <c r="AV20" s="283">
        <v>359.6</v>
      </c>
      <c r="AW20" s="283">
        <v>473.85</v>
      </c>
      <c r="AX20" s="283">
        <f t="shared" si="10"/>
        <v>6004.19</v>
      </c>
      <c r="AY20" s="317">
        <f t="shared" si="11"/>
        <v>200.13966666666664</v>
      </c>
    </row>
    <row r="21" spans="1:51" ht="21">
      <c r="A21" s="123">
        <v>3</v>
      </c>
      <c r="B21" s="124" t="s">
        <v>438</v>
      </c>
      <c r="C21" s="125">
        <f>+ออป.เขตแพร่!BM10</f>
        <v>5616.1509999999998</v>
      </c>
      <c r="D21" s="125">
        <f>+ออป.เขตแพร่!BN10</f>
        <v>14300</v>
      </c>
      <c r="E21" s="125">
        <f>+ออป.เขตแพร่!BR10</f>
        <v>6140.915</v>
      </c>
      <c r="F21" s="125">
        <f>+ออป.เขตแพร่!BS10</f>
        <v>15200</v>
      </c>
      <c r="G21" s="125">
        <f>+ออป.เขตแพร่!BW10</f>
        <v>6774.4510000000009</v>
      </c>
      <c r="H21" s="125">
        <f>+ออป.เขตแพร่!BX10</f>
        <v>18400</v>
      </c>
      <c r="I21" s="125">
        <f>+ออป.เขตแพร่!CB10</f>
        <v>7105.3549999999996</v>
      </c>
      <c r="J21" s="125">
        <f>+ออป.เขตแพร่!CC10</f>
        <v>18300</v>
      </c>
      <c r="K21" s="125">
        <f>+ออป.เขตแพร่!CG10</f>
        <v>7089.8639999999996</v>
      </c>
      <c r="L21" s="125">
        <f>+ออป.เขตแพร่!CH10</f>
        <v>17800</v>
      </c>
      <c r="M21" s="125">
        <f>+ออป.เขตแพร่!CL10</f>
        <v>6117.183</v>
      </c>
      <c r="N21" s="125">
        <f>+ออป.เขตแพร่!CM10</f>
        <v>15150</v>
      </c>
      <c r="R21" s="134" t="s">
        <v>78</v>
      </c>
      <c r="T21" s="127">
        <v>0</v>
      </c>
      <c r="U21" s="283">
        <v>0</v>
      </c>
      <c r="V21" s="283">
        <v>0</v>
      </c>
      <c r="W21" s="283">
        <v>0</v>
      </c>
      <c r="X21" s="283">
        <v>0</v>
      </c>
      <c r="Y21" s="283">
        <v>0</v>
      </c>
      <c r="Z21" s="283">
        <v>0</v>
      </c>
      <c r="AA21" s="283">
        <v>0</v>
      </c>
      <c r="AB21" s="283">
        <v>0</v>
      </c>
      <c r="AC21" s="283">
        <v>0</v>
      </c>
      <c r="AD21" s="283">
        <v>0</v>
      </c>
      <c r="AE21" s="283">
        <v>0</v>
      </c>
      <c r="AF21" s="283">
        <v>0</v>
      </c>
      <c r="AG21" s="283">
        <v>0</v>
      </c>
      <c r="AH21" s="283">
        <v>0</v>
      </c>
      <c r="AI21" s="283">
        <v>0</v>
      </c>
      <c r="AJ21" s="283">
        <v>0</v>
      </c>
      <c r="AK21" s="283">
        <v>0</v>
      </c>
      <c r="AL21" s="283">
        <v>0</v>
      </c>
      <c r="AM21" s="283">
        <v>0</v>
      </c>
      <c r="AN21" s="283">
        <v>0</v>
      </c>
      <c r="AO21" s="283">
        <v>0</v>
      </c>
      <c r="AP21" s="283">
        <v>0</v>
      </c>
      <c r="AQ21" s="283">
        <v>459.95</v>
      </c>
      <c r="AR21" s="283">
        <v>166.01</v>
      </c>
      <c r="AS21" s="283">
        <v>163.51</v>
      </c>
      <c r="AT21" s="283">
        <v>957.39</v>
      </c>
      <c r="AU21" s="283">
        <v>0</v>
      </c>
      <c r="AV21" s="283">
        <v>0</v>
      </c>
      <c r="AW21" s="283">
        <v>256.98</v>
      </c>
      <c r="AX21" s="283">
        <f t="shared" si="10"/>
        <v>2003.8400000000001</v>
      </c>
      <c r="AY21" s="317">
        <f t="shared" si="11"/>
        <v>66.794666666666672</v>
      </c>
    </row>
    <row r="22" spans="1:51" ht="21">
      <c r="A22" s="488" t="s">
        <v>43</v>
      </c>
      <c r="B22" s="488"/>
      <c r="C22" s="121">
        <f>SUM(C19:C21)</f>
        <v>19225.540999999997</v>
      </c>
      <c r="D22" s="126">
        <f>SUM(D19:D21)</f>
        <v>39710</v>
      </c>
      <c r="E22" s="121">
        <f t="shared" ref="E22:N22" si="12">SUM(E19:E21)</f>
        <v>21587.966999999997</v>
      </c>
      <c r="F22" s="126">
        <f t="shared" si="12"/>
        <v>41320</v>
      </c>
      <c r="G22" s="121">
        <f t="shared" si="12"/>
        <v>19226.936000000002</v>
      </c>
      <c r="H22" s="126">
        <f t="shared" si="12"/>
        <v>42990</v>
      </c>
      <c r="I22" s="121">
        <f t="shared" si="12"/>
        <v>21468.371999999999</v>
      </c>
      <c r="J22" s="126">
        <f t="shared" si="12"/>
        <v>42900</v>
      </c>
      <c r="K22" s="121">
        <f t="shared" si="12"/>
        <v>20780.698</v>
      </c>
      <c r="L22" s="126">
        <f t="shared" si="12"/>
        <v>44219</v>
      </c>
      <c r="M22" s="121">
        <f t="shared" si="12"/>
        <v>20856.831999999999</v>
      </c>
      <c r="N22" s="126">
        <f t="shared" si="12"/>
        <v>42920</v>
      </c>
      <c r="R22" s="143" t="s">
        <v>41</v>
      </c>
      <c r="T22" s="127">
        <v>7074.8189999999995</v>
      </c>
      <c r="U22" s="284">
        <v>7830.7650000000003</v>
      </c>
      <c r="V22" s="284">
        <v>5972.5039999999999</v>
      </c>
      <c r="W22" s="284">
        <v>5724.4749999999995</v>
      </c>
      <c r="X22" s="284">
        <v>6150.02</v>
      </c>
      <c r="Y22" s="284">
        <v>6361.9560000000001</v>
      </c>
      <c r="Z22" s="284">
        <v>6237.71</v>
      </c>
      <c r="AA22" s="284">
        <v>6126.9240000000009</v>
      </c>
      <c r="AB22" s="284">
        <v>6528.6219999999994</v>
      </c>
      <c r="AC22" s="284">
        <v>6089.616</v>
      </c>
      <c r="AD22" s="284">
        <v>5922.2139999999999</v>
      </c>
      <c r="AE22" s="284">
        <v>6980.6059999999998</v>
      </c>
      <c r="AF22" s="284">
        <v>6959.59</v>
      </c>
      <c r="AG22" s="284">
        <v>7092.8870000000006</v>
      </c>
      <c r="AH22" s="284">
        <v>7390.5559999999996</v>
      </c>
      <c r="AI22" s="284">
        <v>6894.2179999999998</v>
      </c>
      <c r="AJ22" s="284">
        <v>8708.0749999999989</v>
      </c>
      <c r="AK22" s="284">
        <v>6984.9250000000002</v>
      </c>
      <c r="AL22" s="284">
        <v>8931.1610000000001</v>
      </c>
      <c r="AM22" s="284">
        <v>6382.2029999999995</v>
      </c>
      <c r="AN22" s="284">
        <v>6496.4140000000007</v>
      </c>
      <c r="AO22" s="284">
        <v>7039.5319999999992</v>
      </c>
      <c r="AP22" s="284">
        <v>6134.2360000000008</v>
      </c>
      <c r="AQ22" s="284">
        <v>7409.7200000000012</v>
      </c>
      <c r="AR22" s="284">
        <v>5541.0050000000001</v>
      </c>
      <c r="AS22" s="284">
        <v>4949.4620000000004</v>
      </c>
      <c r="AT22" s="284">
        <v>5498.7389999999996</v>
      </c>
      <c r="AU22" s="284">
        <v>6578.1419999999998</v>
      </c>
      <c r="AV22" s="284">
        <v>7042.3259999999991</v>
      </c>
      <c r="AW22" s="284">
        <v>5843.8649999999998</v>
      </c>
      <c r="AX22" s="283">
        <f t="shared" si="10"/>
        <v>198877.28699999998</v>
      </c>
      <c r="AY22" s="317">
        <f t="shared" si="11"/>
        <v>6629.2428999999993</v>
      </c>
    </row>
    <row r="23" spans="1:51" s="281" customFormat="1" ht="21">
      <c r="A23" s="128"/>
      <c r="B23" s="128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P23" s="280"/>
      <c r="Q23" s="280"/>
      <c r="R23" s="282" t="s">
        <v>43</v>
      </c>
      <c r="S23" s="282"/>
      <c r="T23" s="282">
        <f>SUM(T17:T22)</f>
        <v>17257.095000000001</v>
      </c>
      <c r="U23" s="282">
        <f t="shared" ref="U23:AX23" si="13">SUM(U17:U22)</f>
        <v>19662.823</v>
      </c>
      <c r="V23" s="282">
        <f t="shared" si="13"/>
        <v>18789.25</v>
      </c>
      <c r="W23" s="282">
        <f t="shared" si="13"/>
        <v>17706.86</v>
      </c>
      <c r="X23" s="282">
        <f t="shared" si="13"/>
        <v>15803.977000000001</v>
      </c>
      <c r="Y23" s="282">
        <f t="shared" si="13"/>
        <v>18153.561999999998</v>
      </c>
      <c r="Z23" s="282">
        <f t="shared" si="13"/>
        <v>19888.899999999998</v>
      </c>
      <c r="AA23" s="282">
        <f t="shared" si="13"/>
        <v>17047.897000000001</v>
      </c>
      <c r="AB23" s="282">
        <f t="shared" si="13"/>
        <v>18301.196</v>
      </c>
      <c r="AC23" s="282">
        <f t="shared" si="13"/>
        <v>17327.580999999998</v>
      </c>
      <c r="AD23" s="282">
        <f t="shared" si="13"/>
        <v>18558.242999999999</v>
      </c>
      <c r="AE23" s="282">
        <f t="shared" si="13"/>
        <v>19638.909</v>
      </c>
      <c r="AF23" s="282">
        <f t="shared" si="13"/>
        <v>18584.184999999998</v>
      </c>
      <c r="AG23" s="282">
        <f t="shared" si="13"/>
        <v>22622.476000000002</v>
      </c>
      <c r="AH23" s="282">
        <f t="shared" si="13"/>
        <v>19930.223000000002</v>
      </c>
      <c r="AI23" s="282">
        <f t="shared" si="13"/>
        <v>21684.932000000001</v>
      </c>
      <c r="AJ23" s="282">
        <f t="shared" si="13"/>
        <v>21218.848999999998</v>
      </c>
      <c r="AK23" s="282">
        <f t="shared" si="13"/>
        <v>21033.007000000001</v>
      </c>
      <c r="AL23" s="282">
        <f t="shared" si="13"/>
        <v>22196.812000000002</v>
      </c>
      <c r="AM23" s="282">
        <f t="shared" si="13"/>
        <v>19661.184999999998</v>
      </c>
      <c r="AN23" s="282">
        <f t="shared" si="13"/>
        <v>19516.987000000001</v>
      </c>
      <c r="AO23" s="282">
        <f t="shared" si="13"/>
        <v>18259.015999999996</v>
      </c>
      <c r="AP23" s="282">
        <f t="shared" si="13"/>
        <v>21449.898000000001</v>
      </c>
      <c r="AQ23" s="282">
        <f t="shared" si="13"/>
        <v>23478.343000000001</v>
      </c>
      <c r="AR23" s="282">
        <f t="shared" si="13"/>
        <v>19381.245999999999</v>
      </c>
      <c r="AS23" s="282">
        <f t="shared" si="13"/>
        <v>18273.745999999999</v>
      </c>
      <c r="AT23" s="282">
        <f t="shared" si="13"/>
        <v>18434.138999999999</v>
      </c>
      <c r="AU23" s="282">
        <f t="shared" si="13"/>
        <v>19998.415000000001</v>
      </c>
      <c r="AV23" s="282">
        <f t="shared" si="13"/>
        <v>21395.199000000001</v>
      </c>
      <c r="AW23" s="282">
        <f t="shared" si="13"/>
        <v>18411.771000000001</v>
      </c>
      <c r="AX23" s="282">
        <f t="shared" si="13"/>
        <v>583666.72199999995</v>
      </c>
      <c r="AY23" s="317">
        <f>AVERAGE(T23:AW23)</f>
        <v>19455.557399999998</v>
      </c>
    </row>
    <row r="24" spans="1:51" ht="21">
      <c r="A24" s="468" t="s">
        <v>0</v>
      </c>
      <c r="B24" s="468" t="s">
        <v>1</v>
      </c>
      <c r="C24" s="489">
        <v>2577</v>
      </c>
      <c r="D24" s="489"/>
      <c r="E24" s="489">
        <v>2578</v>
      </c>
      <c r="F24" s="489"/>
      <c r="G24" s="489">
        <v>2579</v>
      </c>
      <c r="H24" s="489"/>
      <c r="I24" s="489">
        <v>2580</v>
      </c>
      <c r="J24" s="489"/>
      <c r="K24" s="489">
        <v>2581</v>
      </c>
      <c r="L24" s="489"/>
      <c r="M24" s="489">
        <v>2582</v>
      </c>
      <c r="N24" s="489"/>
      <c r="P24" s="129"/>
      <c r="Q24" s="129"/>
      <c r="R24" s="129" t="s">
        <v>632</v>
      </c>
      <c r="S24" s="129"/>
      <c r="AY24" s="314"/>
    </row>
    <row r="25" spans="1:51" s="289" customFormat="1" ht="24">
      <c r="A25" s="472"/>
      <c r="B25" s="472"/>
      <c r="C25" s="279" t="s">
        <v>34</v>
      </c>
      <c r="D25" s="279" t="s">
        <v>95</v>
      </c>
      <c r="E25" s="279" t="s">
        <v>34</v>
      </c>
      <c r="F25" s="279" t="s">
        <v>95</v>
      </c>
      <c r="G25" s="279" t="s">
        <v>34</v>
      </c>
      <c r="H25" s="279" t="s">
        <v>95</v>
      </c>
      <c r="I25" s="279" t="s">
        <v>34</v>
      </c>
      <c r="J25" s="279" t="s">
        <v>95</v>
      </c>
      <c r="K25" s="279" t="s">
        <v>34</v>
      </c>
      <c r="L25" s="279" t="s">
        <v>95</v>
      </c>
      <c r="M25" s="279" t="s">
        <v>34</v>
      </c>
      <c r="N25" s="279" t="s">
        <v>95</v>
      </c>
      <c r="P25" s="129"/>
      <c r="Q25" s="129"/>
      <c r="R25" s="287" t="s">
        <v>35</v>
      </c>
      <c r="S25" s="288"/>
      <c r="T25" s="290" t="s">
        <v>2</v>
      </c>
      <c r="U25" s="290" t="s">
        <v>3</v>
      </c>
      <c r="V25" s="290" t="s">
        <v>4</v>
      </c>
      <c r="W25" s="290" t="s">
        <v>5</v>
      </c>
      <c r="X25" s="290" t="s">
        <v>6</v>
      </c>
      <c r="Y25" s="290" t="s">
        <v>7</v>
      </c>
      <c r="Z25" s="290" t="s">
        <v>8</v>
      </c>
      <c r="AA25" s="290" t="s">
        <v>9</v>
      </c>
      <c r="AB25" s="290" t="s">
        <v>10</v>
      </c>
      <c r="AC25" s="290" t="s">
        <v>11</v>
      </c>
      <c r="AD25" s="290" t="s">
        <v>12</v>
      </c>
      <c r="AE25" s="290" t="s">
        <v>13</v>
      </c>
      <c r="AF25" s="290" t="s">
        <v>14</v>
      </c>
      <c r="AG25" s="290" t="s">
        <v>15</v>
      </c>
      <c r="AH25" s="290" t="s">
        <v>16</v>
      </c>
      <c r="AI25" s="290" t="s">
        <v>17</v>
      </c>
      <c r="AJ25" s="290" t="s">
        <v>18</v>
      </c>
      <c r="AK25" s="290" t="s">
        <v>19</v>
      </c>
      <c r="AL25" s="290" t="s">
        <v>20</v>
      </c>
      <c r="AM25" s="290" t="s">
        <v>21</v>
      </c>
      <c r="AN25" s="290" t="s">
        <v>22</v>
      </c>
      <c r="AO25" s="290" t="s">
        <v>23</v>
      </c>
      <c r="AP25" s="290" t="s">
        <v>24</v>
      </c>
      <c r="AQ25" s="290" t="s">
        <v>25</v>
      </c>
      <c r="AR25" s="290" t="s">
        <v>26</v>
      </c>
      <c r="AS25" s="290" t="s">
        <v>27</v>
      </c>
      <c r="AT25" s="290" t="s">
        <v>28</v>
      </c>
      <c r="AU25" s="290" t="s">
        <v>29</v>
      </c>
      <c r="AV25" s="290" t="s">
        <v>30</v>
      </c>
      <c r="AW25" s="290" t="s">
        <v>31</v>
      </c>
      <c r="AX25" s="291" t="s">
        <v>43</v>
      </c>
      <c r="AY25" s="318" t="s">
        <v>637</v>
      </c>
    </row>
    <row r="26" spans="1:51" ht="21">
      <c r="A26" s="120">
        <v>1</v>
      </c>
      <c r="B26" s="121" t="s">
        <v>436</v>
      </c>
      <c r="C26" s="122">
        <f>+ออป.เขตเชียงใหม่!CQ10</f>
        <v>6216.5439999999999</v>
      </c>
      <c r="D26" s="122">
        <f>+ออป.เขตเชียงใหม่!CR10</f>
        <v>9950</v>
      </c>
      <c r="E26" s="122">
        <f>+ออป.เขตเชียงใหม่!CV10</f>
        <v>5440.84</v>
      </c>
      <c r="F26" s="122">
        <f>+ออป.เขตเชียงใหม่!CW10</f>
        <v>10150</v>
      </c>
      <c r="G26" s="122">
        <f>+ออป.เขตเชียงใหม่!DA10</f>
        <v>5236.3999999999996</v>
      </c>
      <c r="H26" s="122">
        <f>+ออป.เขตเชียงใหม่!DB10</f>
        <v>10250</v>
      </c>
      <c r="I26" s="122">
        <f>+ออป.เขตเชียงใหม่!DF10</f>
        <v>4097.05</v>
      </c>
      <c r="J26" s="122">
        <f>+ออป.เขตเชียงใหม่!DG10</f>
        <v>10550</v>
      </c>
      <c r="K26" s="122">
        <f>+ออป.เขตเชียงใหม่!DK10</f>
        <v>5194.43</v>
      </c>
      <c r="L26" s="122">
        <f>+ออป.เขตเชียงใหม่!DL10</f>
        <v>10650</v>
      </c>
      <c r="M26" s="122">
        <f>+ออป.เขตเชียงใหม่!DP10</f>
        <v>4538.26</v>
      </c>
      <c r="N26" s="122">
        <f>+ออป.เขตเชียงใหม่!DQ10</f>
        <v>10600</v>
      </c>
      <c r="P26" s="129"/>
      <c r="Q26" s="129"/>
      <c r="R26" s="134" t="s">
        <v>38</v>
      </c>
      <c r="T26" s="127">
        <v>6220</v>
      </c>
      <c r="U26" s="283">
        <v>7450</v>
      </c>
      <c r="V26" s="283">
        <v>9100</v>
      </c>
      <c r="W26" s="283">
        <v>10435</v>
      </c>
      <c r="X26" s="283">
        <v>9150</v>
      </c>
      <c r="Y26" s="283">
        <v>9350</v>
      </c>
      <c r="Z26" s="283">
        <v>8550</v>
      </c>
      <c r="AA26" s="283">
        <v>10200</v>
      </c>
      <c r="AB26" s="283">
        <v>9800</v>
      </c>
      <c r="AC26" s="283">
        <v>13320</v>
      </c>
      <c r="AD26" s="283">
        <v>7460</v>
      </c>
      <c r="AE26" s="283">
        <v>8450</v>
      </c>
      <c r="AF26" s="122">
        <v>7900</v>
      </c>
      <c r="AG26" s="122">
        <v>7600</v>
      </c>
      <c r="AH26" s="122">
        <v>8950</v>
      </c>
      <c r="AI26" s="122">
        <v>8050</v>
      </c>
      <c r="AJ26" s="122">
        <v>8380</v>
      </c>
      <c r="AK26" s="122">
        <v>8820</v>
      </c>
      <c r="AL26" s="122">
        <v>8450</v>
      </c>
      <c r="AM26" s="122">
        <v>7460</v>
      </c>
      <c r="AN26" s="122">
        <v>7190</v>
      </c>
      <c r="AO26" s="122">
        <v>6980</v>
      </c>
      <c r="AP26" s="122">
        <v>8450</v>
      </c>
      <c r="AQ26" s="122">
        <v>8400</v>
      </c>
      <c r="AR26" s="122">
        <v>7850</v>
      </c>
      <c r="AS26" s="122">
        <v>7100</v>
      </c>
      <c r="AT26" s="122">
        <v>8200</v>
      </c>
      <c r="AU26" s="283">
        <v>9040</v>
      </c>
      <c r="AV26" s="283">
        <v>9100</v>
      </c>
      <c r="AW26" s="283">
        <v>7320</v>
      </c>
      <c r="AX26" s="283">
        <f>SUM(T26:AW26)</f>
        <v>254725</v>
      </c>
      <c r="AY26" s="317">
        <f t="shared" ref="AY26:AY32" si="14">AVERAGE(T26:AW26)</f>
        <v>8490.8333333333339</v>
      </c>
    </row>
    <row r="27" spans="1:51" ht="21">
      <c r="A27" s="120">
        <v>2</v>
      </c>
      <c r="B27" s="121" t="s">
        <v>437</v>
      </c>
      <c r="C27" s="122">
        <f>+ออป.เขตลำปาง!CQ13</f>
        <v>8765.8020000000015</v>
      </c>
      <c r="D27" s="122">
        <f>+ออป.เขตลำปาง!CR13</f>
        <v>18370</v>
      </c>
      <c r="E27" s="122">
        <f>+ออป.เขตลำปาง!CV13</f>
        <v>7766.2610000000004</v>
      </c>
      <c r="F27" s="122">
        <f>+ออป.เขตลำปาง!CW13</f>
        <v>14560</v>
      </c>
      <c r="G27" s="122">
        <f>+ออป.เขตลำปาง!DA13</f>
        <v>7842.8799999999992</v>
      </c>
      <c r="H27" s="122">
        <f>+ออป.เขตลำปาง!DB13</f>
        <v>15950</v>
      </c>
      <c r="I27" s="122">
        <f>+ออป.เขตลำปาง!DF13</f>
        <v>6961.3639999999996</v>
      </c>
      <c r="J27" s="122">
        <f>+ออป.เขตลำปาง!DG13</f>
        <v>13810</v>
      </c>
      <c r="K27" s="122">
        <f>+ออป.เขตลำปาง!DK13</f>
        <v>7718.9840000000004</v>
      </c>
      <c r="L27" s="122">
        <f>+ออป.เขตลำปาง!DL13</f>
        <v>13790</v>
      </c>
      <c r="M27" s="122">
        <f>+ออป.เขตลำปาง!DP13</f>
        <v>13096.99</v>
      </c>
      <c r="N27" s="122">
        <f>+ออป.เขตลำปาง!DQ13</f>
        <v>16110</v>
      </c>
      <c r="P27" s="129"/>
      <c r="Q27" s="129"/>
      <c r="R27" s="132" t="s">
        <v>39</v>
      </c>
      <c r="T27" s="127">
        <v>6670</v>
      </c>
      <c r="U27" s="283">
        <v>8950</v>
      </c>
      <c r="V27" s="283">
        <v>8280</v>
      </c>
      <c r="W27" s="283">
        <v>4285</v>
      </c>
      <c r="X27" s="283">
        <v>3540</v>
      </c>
      <c r="Y27" s="283">
        <v>6100</v>
      </c>
      <c r="Z27" s="283">
        <v>4500</v>
      </c>
      <c r="AA27" s="283">
        <v>5800</v>
      </c>
      <c r="AB27" s="283">
        <v>6230</v>
      </c>
      <c r="AC27" s="283">
        <v>4600</v>
      </c>
      <c r="AD27" s="283">
        <v>11500</v>
      </c>
      <c r="AE27" s="283">
        <v>9400</v>
      </c>
      <c r="AF27" s="122">
        <v>7700</v>
      </c>
      <c r="AG27" s="122">
        <v>13220</v>
      </c>
      <c r="AH27" s="122">
        <v>8656</v>
      </c>
      <c r="AI27" s="122">
        <v>13053</v>
      </c>
      <c r="AJ27" s="122">
        <v>10799</v>
      </c>
      <c r="AK27" s="122">
        <v>9480</v>
      </c>
      <c r="AL27" s="122">
        <v>11697</v>
      </c>
      <c r="AM27" s="122">
        <v>12930</v>
      </c>
      <c r="AN27" s="122">
        <v>12819</v>
      </c>
      <c r="AO27" s="122">
        <v>12230</v>
      </c>
      <c r="AP27" s="122">
        <v>12400</v>
      </c>
      <c r="AQ27" s="122">
        <v>11700</v>
      </c>
      <c r="AR27" s="122">
        <v>12450</v>
      </c>
      <c r="AS27" s="122">
        <v>13355</v>
      </c>
      <c r="AT27" s="122">
        <v>9690</v>
      </c>
      <c r="AU27" s="283">
        <v>8058</v>
      </c>
      <c r="AV27" s="283">
        <v>8600</v>
      </c>
      <c r="AW27" s="283">
        <v>9750</v>
      </c>
      <c r="AX27" s="283">
        <f t="shared" ref="AX27:AX31" si="15">SUM(T27:AW27)</f>
        <v>278442</v>
      </c>
      <c r="AY27" s="317">
        <f t="shared" si="14"/>
        <v>9281.4</v>
      </c>
    </row>
    <row r="28" spans="1:51" ht="21">
      <c r="A28" s="123">
        <v>3</v>
      </c>
      <c r="B28" s="124" t="s">
        <v>438</v>
      </c>
      <c r="C28" s="125">
        <f>+ออป.เขตแพร่!CQ10</f>
        <v>6946.8450000000003</v>
      </c>
      <c r="D28" s="125">
        <f>+ออป.เขตแพร่!CR10</f>
        <v>17450</v>
      </c>
      <c r="E28" s="125">
        <f>+ออป.เขตแพร่!CV10</f>
        <v>6581.027</v>
      </c>
      <c r="F28" s="125">
        <f>+ออป.เขตแพร่!CW10</f>
        <v>16150</v>
      </c>
      <c r="G28" s="125">
        <f>+ออป.เขตแพร่!DA10</f>
        <v>6291.4349999999995</v>
      </c>
      <c r="H28" s="125">
        <f>+ออป.เขตแพร่!DB10</f>
        <v>14550</v>
      </c>
      <c r="I28" s="125">
        <f>+ออป.เขตแพร่!DF10</f>
        <v>7008.14</v>
      </c>
      <c r="J28" s="125">
        <f>+ออป.เขตแพร่!DG10</f>
        <v>18500</v>
      </c>
      <c r="K28" s="125">
        <f>+ออป.เขตแพร่!DK10</f>
        <v>8287.9239999999991</v>
      </c>
      <c r="L28" s="125">
        <f>+ออป.เขตแพร่!DL10</f>
        <v>20170</v>
      </c>
      <c r="M28" s="125">
        <f>+ออป.เขตแพร่!DP10</f>
        <v>11439.050999999999</v>
      </c>
      <c r="N28" s="125">
        <f>+ออป.เขตแพร่!DQ10</f>
        <v>22500</v>
      </c>
      <c r="P28" s="129"/>
      <c r="Q28" s="129"/>
      <c r="R28" s="134" t="s">
        <v>74</v>
      </c>
      <c r="T28" s="127">
        <v>560</v>
      </c>
      <c r="U28" s="283">
        <v>360</v>
      </c>
      <c r="V28" s="283">
        <v>840</v>
      </c>
      <c r="W28" s="283">
        <v>990</v>
      </c>
      <c r="X28" s="283">
        <v>880</v>
      </c>
      <c r="Y28" s="283">
        <v>810</v>
      </c>
      <c r="Z28" s="283">
        <v>730</v>
      </c>
      <c r="AA28" s="283">
        <v>550</v>
      </c>
      <c r="AB28" s="283">
        <v>420</v>
      </c>
      <c r="AC28" s="283">
        <v>0</v>
      </c>
      <c r="AD28" s="283">
        <v>0</v>
      </c>
      <c r="AE28" s="283">
        <v>300</v>
      </c>
      <c r="AF28" s="122">
        <v>240</v>
      </c>
      <c r="AG28" s="122">
        <v>580</v>
      </c>
      <c r="AH28" s="122">
        <v>250</v>
      </c>
      <c r="AI28" s="122">
        <v>300</v>
      </c>
      <c r="AJ28" s="122">
        <v>300</v>
      </c>
      <c r="AK28" s="122">
        <v>0</v>
      </c>
      <c r="AL28" s="122">
        <v>250</v>
      </c>
      <c r="AM28" s="122">
        <v>200</v>
      </c>
      <c r="AN28" s="122">
        <v>0</v>
      </c>
      <c r="AO28" s="122">
        <v>0</v>
      </c>
      <c r="AP28" s="122">
        <v>0</v>
      </c>
      <c r="AQ28" s="122">
        <v>0</v>
      </c>
      <c r="AR28" s="122">
        <v>0</v>
      </c>
      <c r="AS28" s="122">
        <v>0</v>
      </c>
      <c r="AT28" s="122">
        <v>0</v>
      </c>
      <c r="AU28" s="283">
        <v>0</v>
      </c>
      <c r="AV28" s="283">
        <v>0</v>
      </c>
      <c r="AW28" s="283">
        <v>0</v>
      </c>
      <c r="AX28" s="283">
        <f t="shared" si="15"/>
        <v>8560</v>
      </c>
      <c r="AY28" s="317">
        <f t="shared" si="14"/>
        <v>285.33333333333331</v>
      </c>
    </row>
    <row r="29" spans="1:51" ht="21">
      <c r="A29" s="488" t="s">
        <v>43</v>
      </c>
      <c r="B29" s="488"/>
      <c r="C29" s="121">
        <f>SUM(C26:C28)</f>
        <v>21929.191000000003</v>
      </c>
      <c r="D29" s="126">
        <f>SUM(D26:D28)</f>
        <v>45770</v>
      </c>
      <c r="E29" s="121">
        <f t="shared" ref="E29:N29" si="16">SUM(E26:E28)</f>
        <v>19788.128000000001</v>
      </c>
      <c r="F29" s="126">
        <f t="shared" si="16"/>
        <v>40860</v>
      </c>
      <c r="G29" s="121">
        <f t="shared" si="16"/>
        <v>19370.714999999997</v>
      </c>
      <c r="H29" s="126">
        <f t="shared" si="16"/>
        <v>40750</v>
      </c>
      <c r="I29" s="121">
        <f t="shared" si="16"/>
        <v>18066.554</v>
      </c>
      <c r="J29" s="126">
        <f t="shared" si="16"/>
        <v>42860</v>
      </c>
      <c r="K29" s="121">
        <f t="shared" si="16"/>
        <v>21201.338</v>
      </c>
      <c r="L29" s="126">
        <f t="shared" si="16"/>
        <v>44610</v>
      </c>
      <c r="M29" s="121">
        <f t="shared" si="16"/>
        <v>29074.300999999999</v>
      </c>
      <c r="N29" s="126">
        <f t="shared" si="16"/>
        <v>49210</v>
      </c>
      <c r="P29" s="129"/>
      <c r="Q29" s="129"/>
      <c r="R29" s="132" t="s">
        <v>77</v>
      </c>
      <c r="T29" s="127">
        <v>0</v>
      </c>
      <c r="U29" s="283">
        <v>0</v>
      </c>
      <c r="V29" s="283">
        <v>0</v>
      </c>
      <c r="W29" s="283">
        <v>0</v>
      </c>
      <c r="X29" s="283">
        <v>0</v>
      </c>
      <c r="Y29" s="283">
        <v>0</v>
      </c>
      <c r="Z29" s="283">
        <v>0</v>
      </c>
      <c r="AA29" s="283">
        <v>0</v>
      </c>
      <c r="AB29" s="283">
        <v>0</v>
      </c>
      <c r="AC29" s="283">
        <v>0</v>
      </c>
      <c r="AD29" s="283">
        <v>0</v>
      </c>
      <c r="AE29" s="283">
        <v>0</v>
      </c>
      <c r="AF29" s="283">
        <v>350</v>
      </c>
      <c r="AG29" s="283">
        <v>0</v>
      </c>
      <c r="AH29" s="283">
        <v>290</v>
      </c>
      <c r="AI29" s="283">
        <v>170</v>
      </c>
      <c r="AJ29" s="283">
        <v>190</v>
      </c>
      <c r="AK29" s="283">
        <v>450</v>
      </c>
      <c r="AL29" s="283">
        <v>200</v>
      </c>
      <c r="AM29" s="283">
        <v>0</v>
      </c>
      <c r="AN29" s="283">
        <v>300</v>
      </c>
      <c r="AO29" s="283">
        <v>160</v>
      </c>
      <c r="AP29" s="283">
        <v>230</v>
      </c>
      <c r="AQ29" s="283">
        <v>0</v>
      </c>
      <c r="AR29" s="283">
        <v>0</v>
      </c>
      <c r="AS29" s="283">
        <v>0</v>
      </c>
      <c r="AT29" s="283">
        <v>0</v>
      </c>
      <c r="AU29" s="283">
        <v>600</v>
      </c>
      <c r="AV29" s="283">
        <v>330</v>
      </c>
      <c r="AW29" s="283">
        <v>300</v>
      </c>
      <c r="AX29" s="283">
        <f t="shared" si="15"/>
        <v>3570</v>
      </c>
      <c r="AY29" s="317">
        <f t="shared" si="14"/>
        <v>119</v>
      </c>
    </row>
    <row r="30" spans="1:51" ht="21">
      <c r="N30" s="55"/>
      <c r="R30" s="134" t="s">
        <v>78</v>
      </c>
      <c r="T30" s="127">
        <v>0</v>
      </c>
      <c r="U30" s="283">
        <v>0</v>
      </c>
      <c r="V30" s="283">
        <v>0</v>
      </c>
      <c r="W30" s="283">
        <v>0</v>
      </c>
      <c r="X30" s="283">
        <v>0</v>
      </c>
      <c r="Y30" s="283">
        <v>0</v>
      </c>
      <c r="Z30" s="283">
        <v>0</v>
      </c>
      <c r="AA30" s="283">
        <v>0</v>
      </c>
      <c r="AB30" s="283">
        <v>0</v>
      </c>
      <c r="AC30" s="283">
        <v>0</v>
      </c>
      <c r="AD30" s="283">
        <v>0</v>
      </c>
      <c r="AE30" s="283">
        <v>0</v>
      </c>
      <c r="AF30" s="283">
        <v>0</v>
      </c>
      <c r="AG30" s="283">
        <v>0</v>
      </c>
      <c r="AH30" s="283">
        <v>0</v>
      </c>
      <c r="AI30" s="283">
        <v>0</v>
      </c>
      <c r="AJ30" s="283">
        <v>0</v>
      </c>
      <c r="AK30" s="283">
        <v>0</v>
      </c>
      <c r="AL30" s="283">
        <v>0</v>
      </c>
      <c r="AM30" s="283">
        <v>0</v>
      </c>
      <c r="AN30" s="283">
        <v>0</v>
      </c>
      <c r="AO30" s="283">
        <v>0</v>
      </c>
      <c r="AP30" s="283">
        <v>0</v>
      </c>
      <c r="AQ30" s="283">
        <v>100</v>
      </c>
      <c r="AR30" s="283">
        <v>170</v>
      </c>
      <c r="AS30" s="283">
        <v>190</v>
      </c>
      <c r="AT30" s="283">
        <v>450</v>
      </c>
      <c r="AU30" s="283">
        <v>0</v>
      </c>
      <c r="AV30" s="283">
        <v>0</v>
      </c>
      <c r="AW30" s="283">
        <v>300</v>
      </c>
      <c r="AX30" s="283">
        <f t="shared" si="15"/>
        <v>1210</v>
      </c>
      <c r="AY30" s="317">
        <f t="shared" si="14"/>
        <v>40.333333333333336</v>
      </c>
    </row>
    <row r="31" spans="1:51" ht="21">
      <c r="A31" s="468" t="s">
        <v>0</v>
      </c>
      <c r="B31" s="468" t="s">
        <v>1</v>
      </c>
      <c r="C31" s="486">
        <v>2583</v>
      </c>
      <c r="D31" s="487"/>
      <c r="E31" s="486">
        <v>2584</v>
      </c>
      <c r="F31" s="487"/>
      <c r="G31" s="489">
        <v>2585</v>
      </c>
      <c r="H31" s="489"/>
      <c r="I31" s="489">
        <v>2586</v>
      </c>
      <c r="J31" s="489"/>
      <c r="K31" s="489">
        <v>2587</v>
      </c>
      <c r="L31" s="489"/>
      <c r="M31" s="489">
        <v>2588</v>
      </c>
      <c r="N31" s="489"/>
      <c r="R31" s="143" t="s">
        <v>41</v>
      </c>
      <c r="T31" s="127">
        <v>30705</v>
      </c>
      <c r="U31" s="284">
        <v>28200</v>
      </c>
      <c r="V31" s="284">
        <v>25450</v>
      </c>
      <c r="W31" s="284">
        <v>28065</v>
      </c>
      <c r="X31" s="284">
        <v>29600</v>
      </c>
      <c r="Y31" s="284">
        <v>30250</v>
      </c>
      <c r="Z31" s="284">
        <v>27700</v>
      </c>
      <c r="AA31" s="284">
        <v>23900</v>
      </c>
      <c r="AB31" s="284">
        <v>26750</v>
      </c>
      <c r="AC31" s="284">
        <v>26550</v>
      </c>
      <c r="AD31" s="284">
        <v>23250</v>
      </c>
      <c r="AE31" s="284">
        <v>23850</v>
      </c>
      <c r="AF31" s="284">
        <v>22620</v>
      </c>
      <c r="AG31" s="284">
        <v>21520</v>
      </c>
      <c r="AH31" s="284">
        <v>25994</v>
      </c>
      <c r="AI31" s="284">
        <v>21777</v>
      </c>
      <c r="AJ31" s="284">
        <v>24250</v>
      </c>
      <c r="AK31" s="284">
        <v>23520</v>
      </c>
      <c r="AL31" s="284">
        <v>23123</v>
      </c>
      <c r="AM31" s="284">
        <v>19570</v>
      </c>
      <c r="AN31" s="284">
        <v>20041</v>
      </c>
      <c r="AO31" s="284">
        <v>23040</v>
      </c>
      <c r="AP31" s="284">
        <v>22160</v>
      </c>
      <c r="AQ31" s="284">
        <v>24210</v>
      </c>
      <c r="AR31" s="284">
        <v>20656</v>
      </c>
      <c r="AS31" s="284">
        <v>19680</v>
      </c>
      <c r="AT31" s="284">
        <v>22600</v>
      </c>
      <c r="AU31" s="284">
        <v>26972</v>
      </c>
      <c r="AV31" s="284">
        <v>27400</v>
      </c>
      <c r="AW31" s="284">
        <v>25680</v>
      </c>
      <c r="AX31" s="283">
        <f t="shared" si="15"/>
        <v>739083</v>
      </c>
      <c r="AY31" s="317">
        <f t="shared" si="14"/>
        <v>24636.1</v>
      </c>
    </row>
    <row r="32" spans="1:51" ht="21">
      <c r="A32" s="472"/>
      <c r="B32" s="472"/>
      <c r="C32" s="110" t="s">
        <v>34</v>
      </c>
      <c r="D32" s="110" t="s">
        <v>95</v>
      </c>
      <c r="E32" s="110" t="s">
        <v>34</v>
      </c>
      <c r="F32" s="110" t="s">
        <v>95</v>
      </c>
      <c r="G32" s="110" t="s">
        <v>34</v>
      </c>
      <c r="H32" s="110" t="s">
        <v>95</v>
      </c>
      <c r="I32" s="110" t="s">
        <v>34</v>
      </c>
      <c r="J32" s="110" t="s">
        <v>95</v>
      </c>
      <c r="K32" s="110" t="s">
        <v>34</v>
      </c>
      <c r="L32" s="110" t="s">
        <v>95</v>
      </c>
      <c r="M32" s="110" t="s">
        <v>34</v>
      </c>
      <c r="N32" s="110" t="s">
        <v>95</v>
      </c>
      <c r="R32" s="282" t="s">
        <v>43</v>
      </c>
      <c r="S32" s="282"/>
      <c r="T32" s="282">
        <f>SUM(T26:T31)</f>
        <v>44155</v>
      </c>
      <c r="U32" s="282">
        <f t="shared" ref="U32" si="17">SUM(U26:U31)</f>
        <v>44960</v>
      </c>
      <c r="V32" s="282">
        <f t="shared" ref="V32" si="18">SUM(V26:V31)</f>
        <v>43670</v>
      </c>
      <c r="W32" s="282">
        <f t="shared" ref="W32" si="19">SUM(W26:W31)</f>
        <v>43775</v>
      </c>
      <c r="X32" s="282">
        <f t="shared" ref="X32" si="20">SUM(X26:X31)</f>
        <v>43170</v>
      </c>
      <c r="Y32" s="282">
        <f t="shared" ref="Y32" si="21">SUM(Y26:Y31)</f>
        <v>46510</v>
      </c>
      <c r="Z32" s="282">
        <f t="shared" ref="Z32" si="22">SUM(Z26:Z31)</f>
        <v>41480</v>
      </c>
      <c r="AA32" s="282">
        <f t="shared" ref="AA32" si="23">SUM(AA26:AA31)</f>
        <v>40450</v>
      </c>
      <c r="AB32" s="282">
        <f t="shared" ref="AB32" si="24">SUM(AB26:AB31)</f>
        <v>43200</v>
      </c>
      <c r="AC32" s="282">
        <f t="shared" ref="AC32" si="25">SUM(AC26:AC31)</f>
        <v>44470</v>
      </c>
      <c r="AD32" s="282">
        <f t="shared" ref="AD32" si="26">SUM(AD26:AD31)</f>
        <v>42210</v>
      </c>
      <c r="AE32" s="282">
        <f t="shared" ref="AE32" si="27">SUM(AE26:AE31)</f>
        <v>42000</v>
      </c>
      <c r="AF32" s="282">
        <f t="shared" ref="AF32" si="28">SUM(AF26:AF31)</f>
        <v>38810</v>
      </c>
      <c r="AG32" s="282">
        <f t="shared" ref="AG32" si="29">SUM(AG26:AG31)</f>
        <v>42920</v>
      </c>
      <c r="AH32" s="282">
        <f t="shared" ref="AH32" si="30">SUM(AH26:AH31)</f>
        <v>44140</v>
      </c>
      <c r="AI32" s="282">
        <f t="shared" ref="AI32" si="31">SUM(AI26:AI31)</f>
        <v>43350</v>
      </c>
      <c r="AJ32" s="282">
        <f t="shared" ref="AJ32" si="32">SUM(AJ26:AJ31)</f>
        <v>43919</v>
      </c>
      <c r="AK32" s="282">
        <f t="shared" ref="AK32" si="33">SUM(AK26:AK31)</f>
        <v>42270</v>
      </c>
      <c r="AL32" s="282">
        <f t="shared" ref="AL32" si="34">SUM(AL26:AL31)</f>
        <v>43720</v>
      </c>
      <c r="AM32" s="282">
        <f t="shared" ref="AM32" si="35">SUM(AM26:AM31)</f>
        <v>40160</v>
      </c>
      <c r="AN32" s="282">
        <f t="shared" ref="AN32" si="36">SUM(AN26:AN31)</f>
        <v>40350</v>
      </c>
      <c r="AO32" s="282">
        <f t="shared" ref="AO32" si="37">SUM(AO26:AO31)</f>
        <v>42410</v>
      </c>
      <c r="AP32" s="282">
        <f t="shared" ref="AP32" si="38">SUM(AP26:AP31)</f>
        <v>43240</v>
      </c>
      <c r="AQ32" s="282">
        <f t="shared" ref="AQ32" si="39">SUM(AQ26:AQ31)</f>
        <v>44410</v>
      </c>
      <c r="AR32" s="282">
        <f t="shared" ref="AR32" si="40">SUM(AR26:AR31)</f>
        <v>41126</v>
      </c>
      <c r="AS32" s="282">
        <f t="shared" ref="AS32" si="41">SUM(AS26:AS31)</f>
        <v>40325</v>
      </c>
      <c r="AT32" s="282">
        <f t="shared" ref="AT32" si="42">SUM(AT26:AT31)</f>
        <v>40940</v>
      </c>
      <c r="AU32" s="282">
        <f t="shared" ref="AU32" si="43">SUM(AU26:AU31)</f>
        <v>44670</v>
      </c>
      <c r="AV32" s="282">
        <f t="shared" ref="AV32" si="44">SUM(AV26:AV31)</f>
        <v>45430</v>
      </c>
      <c r="AW32" s="282">
        <f t="shared" ref="AW32" si="45">SUM(AW26:AW31)</f>
        <v>43350</v>
      </c>
      <c r="AX32" s="282">
        <f t="shared" ref="AX32" si="46">SUM(AX26:AX31)</f>
        <v>1285590</v>
      </c>
      <c r="AY32" s="317">
        <f t="shared" si="14"/>
        <v>42853</v>
      </c>
    </row>
    <row r="33" spans="1:14" ht="21">
      <c r="A33" s="120">
        <v>1</v>
      </c>
      <c r="B33" s="121" t="s">
        <v>436</v>
      </c>
      <c r="C33" s="122">
        <f>+ออป.เขตเชียงใหม่!DU10</f>
        <v>5345.62</v>
      </c>
      <c r="D33" s="122">
        <f>+ออป.เขตเชียงใหม่!DV10</f>
        <v>10300</v>
      </c>
      <c r="E33" s="122">
        <f>+ออป.เขตเชียงใหม่!DZ10</f>
        <v>4875.1000000000004</v>
      </c>
      <c r="F33" s="122">
        <f>+ออป.เขตเชียงใหม่!EA10</f>
        <v>10500</v>
      </c>
      <c r="G33" s="122">
        <f>+ออป.เขตเชียงใหม่!EE10</f>
        <v>5323.26</v>
      </c>
      <c r="H33" s="122">
        <f>+ออป.เขตเชียงใหม่!EF10</f>
        <v>10300</v>
      </c>
      <c r="I33" s="122">
        <f>+ออป.เขตเชียงใหม่!EJ10</f>
        <v>5885.19</v>
      </c>
      <c r="J33" s="122">
        <f>+ออป.เขตเชียงใหม่!EK10</f>
        <v>10350</v>
      </c>
      <c r="K33" s="122">
        <f>+ออป.เขตเชียงใหม่!EO10</f>
        <v>6039.8</v>
      </c>
      <c r="L33" s="122">
        <f>+ออป.เขตเชียงใหม่!EP10</f>
        <v>9400</v>
      </c>
      <c r="M33" s="122">
        <f>+ออป.เขตเชียงใหม่!ET10</f>
        <v>4838.8819999999996</v>
      </c>
      <c r="N33" s="122">
        <f>+ออป.เขตเชียงใหม่!EU10</f>
        <v>9650</v>
      </c>
    </row>
    <row r="34" spans="1:14" ht="21">
      <c r="A34" s="120">
        <v>2</v>
      </c>
      <c r="B34" s="121" t="s">
        <v>437</v>
      </c>
      <c r="C34" s="122">
        <f>+ออป.เขตลำปาง!DU13</f>
        <v>7107.0310000000009</v>
      </c>
      <c r="D34" s="122">
        <f>+ออป.เขตลำปาง!DV13</f>
        <v>15826</v>
      </c>
      <c r="E34" s="122">
        <f>+ออป.เขตลำปาง!DZ13</f>
        <v>6513.9400000000005</v>
      </c>
      <c r="F34" s="122">
        <f>+ออป.เขตลำปาง!EA13</f>
        <v>15225</v>
      </c>
      <c r="G34" s="122">
        <f>+ออป.เขตลำปาง!EE13</f>
        <v>6696.8090000000002</v>
      </c>
      <c r="H34" s="122">
        <f>+ออป.เขตลำปาง!EF13</f>
        <v>15590</v>
      </c>
      <c r="I34" s="122">
        <f>+ออป.เขตลำปาง!EJ13</f>
        <v>6831.5299999999988</v>
      </c>
      <c r="J34" s="122">
        <f>+ออป.เขตลำปาง!EK13</f>
        <v>14670</v>
      </c>
      <c r="K34" s="122">
        <f>+ออป.เขตลำปาง!EO13</f>
        <v>7473.7599999999993</v>
      </c>
      <c r="L34" s="122">
        <f>+ออป.เขตลำปาง!EP13</f>
        <v>13580</v>
      </c>
      <c r="M34" s="122">
        <f>+ออป.เขตลำปาง!ET13</f>
        <v>5816</v>
      </c>
      <c r="N34" s="122">
        <f>+ออป.เขตลำปาง!EU13</f>
        <v>12750</v>
      </c>
    </row>
    <row r="35" spans="1:14" ht="21">
      <c r="A35" s="123">
        <v>3</v>
      </c>
      <c r="B35" s="124" t="s">
        <v>438</v>
      </c>
      <c r="C35" s="125">
        <f>+ออป.เขตแพร่!DU10</f>
        <v>6907.4650000000001</v>
      </c>
      <c r="D35" s="125">
        <f>+ออป.เขตแพร่!DV10</f>
        <v>20950</v>
      </c>
      <c r="E35" s="125">
        <f>+ออป.เขตแพร่!DZ10</f>
        <v>7104.79</v>
      </c>
      <c r="F35" s="125">
        <f>+ออป.เขตแพร่!EA10</f>
        <v>19550</v>
      </c>
      <c r="G35" s="125">
        <f>+ออป.เขตแพร่!EE10</f>
        <v>6517.7669999999998</v>
      </c>
      <c r="H35" s="125">
        <f>+ออป.เขตแพร่!EF10</f>
        <v>18350</v>
      </c>
      <c r="I35" s="125">
        <f>+ออป.เขตแพร่!EJ10</f>
        <v>7306.6539999999995</v>
      </c>
      <c r="J35" s="125">
        <f>+ออป.เขตแพร่!EK10</f>
        <v>21700</v>
      </c>
      <c r="K35" s="125">
        <f>+ออป.เขตแพร่!EO10</f>
        <v>7344.335</v>
      </c>
      <c r="L35" s="125">
        <f>+ออป.เขตแพร่!EP10</f>
        <v>23750</v>
      </c>
      <c r="M35" s="125">
        <f>+ออป.เขตแพร่!ET10</f>
        <v>7987.6289999999999</v>
      </c>
      <c r="N35" s="125">
        <f>+ออป.เขตแพร่!EU10</f>
        <v>22400</v>
      </c>
    </row>
    <row r="36" spans="1:14" ht="21">
      <c r="A36" s="488" t="s">
        <v>43</v>
      </c>
      <c r="B36" s="488"/>
      <c r="C36" s="121">
        <f>SUM(C33:C35)</f>
        <v>19360.116000000002</v>
      </c>
      <c r="D36" s="126">
        <f>SUM(D33:D35)</f>
        <v>47076</v>
      </c>
      <c r="E36" s="121">
        <f t="shared" ref="E36:N36" si="47">SUM(E33:E35)</f>
        <v>18493.830000000002</v>
      </c>
      <c r="F36" s="126">
        <f t="shared" si="47"/>
        <v>45275</v>
      </c>
      <c r="G36" s="121">
        <f t="shared" si="47"/>
        <v>18537.835999999999</v>
      </c>
      <c r="H36" s="126">
        <f t="shared" si="47"/>
        <v>44240</v>
      </c>
      <c r="I36" s="121">
        <f t="shared" si="47"/>
        <v>20023.373999999996</v>
      </c>
      <c r="J36" s="126">
        <f t="shared" si="47"/>
        <v>46720</v>
      </c>
      <c r="K36" s="121">
        <f t="shared" si="47"/>
        <v>20857.895</v>
      </c>
      <c r="L36" s="126">
        <f t="shared" si="47"/>
        <v>46730</v>
      </c>
      <c r="M36" s="121">
        <f t="shared" si="47"/>
        <v>18642.510999999999</v>
      </c>
      <c r="N36" s="126">
        <f t="shared" si="47"/>
        <v>44800</v>
      </c>
    </row>
    <row r="37" spans="1:14" s="55" customFormat="1" ht="11.25" customHeight="1">
      <c r="A37" s="278"/>
      <c r="B37" s="278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</row>
    <row r="38" spans="1:14" ht="26.25">
      <c r="A38" s="301" t="s">
        <v>630</v>
      </c>
    </row>
    <row r="39" spans="1:14" s="289" customFormat="1" ht="24">
      <c r="B39" s="221" t="s">
        <v>32</v>
      </c>
      <c r="C39" s="222" t="s">
        <v>34</v>
      </c>
      <c r="D39" s="222" t="s">
        <v>35</v>
      </c>
      <c r="E39" s="289" t="s">
        <v>689</v>
      </c>
      <c r="F39" s="278"/>
      <c r="G39" s="278"/>
      <c r="H39" s="278"/>
    </row>
    <row r="40" spans="1:14" s="289" customFormat="1" ht="21">
      <c r="B40" s="493" t="s">
        <v>634</v>
      </c>
      <c r="C40" s="494"/>
      <c r="D40" s="495"/>
      <c r="F40" s="297"/>
      <c r="G40" s="297"/>
      <c r="H40" s="297"/>
    </row>
    <row r="41" spans="1:14" ht="21">
      <c r="B41" s="294" t="s">
        <v>38</v>
      </c>
      <c r="C41" s="295">
        <v>196322.07899999997</v>
      </c>
      <c r="D41" s="295">
        <v>254725</v>
      </c>
      <c r="E41" s="426">
        <f>+D41/C41</f>
        <v>1.297485241076731</v>
      </c>
      <c r="F41" s="298"/>
      <c r="G41" s="298"/>
      <c r="H41" s="298"/>
    </row>
    <row r="42" spans="1:14" ht="21">
      <c r="B42" s="296" t="s">
        <v>39</v>
      </c>
      <c r="C42" s="295">
        <v>170972.85599999997</v>
      </c>
      <c r="D42" s="295">
        <v>278442</v>
      </c>
      <c r="E42" s="426">
        <f t="shared" ref="E42:E47" si="48">+D42/C42</f>
        <v>1.6285743042158696</v>
      </c>
      <c r="F42" s="298"/>
      <c r="G42" s="298"/>
      <c r="H42" s="298"/>
    </row>
    <row r="43" spans="1:14" ht="21">
      <c r="B43" s="294" t="s">
        <v>74</v>
      </c>
      <c r="C43" s="295">
        <v>9486.4700000000012</v>
      </c>
      <c r="D43" s="295">
        <v>8560</v>
      </c>
      <c r="E43" s="426">
        <f t="shared" si="48"/>
        <v>0.90233775050150355</v>
      </c>
      <c r="F43" s="298"/>
      <c r="G43" s="298"/>
      <c r="H43" s="298"/>
    </row>
    <row r="44" spans="1:14" ht="21">
      <c r="B44" s="296" t="s">
        <v>77</v>
      </c>
      <c r="C44" s="295">
        <v>6004.19</v>
      </c>
      <c r="D44" s="295">
        <v>3570</v>
      </c>
      <c r="E44" s="426">
        <f t="shared" si="48"/>
        <v>0.59458478162749684</v>
      </c>
      <c r="F44" s="299"/>
      <c r="G44" s="299"/>
      <c r="H44" s="299"/>
    </row>
    <row r="45" spans="1:14" ht="21">
      <c r="B45" s="294" t="s">
        <v>78</v>
      </c>
      <c r="C45" s="295">
        <v>2003.8400000000001</v>
      </c>
      <c r="D45" s="295">
        <v>1210</v>
      </c>
      <c r="E45" s="426">
        <f t="shared" si="48"/>
        <v>0.60384062599808364</v>
      </c>
      <c r="F45" s="299"/>
      <c r="G45" s="299"/>
      <c r="H45" s="299"/>
    </row>
    <row r="46" spans="1:14" ht="21">
      <c r="B46" s="296" t="s">
        <v>41</v>
      </c>
      <c r="C46" s="295">
        <v>198877.28699999998</v>
      </c>
      <c r="D46" s="295">
        <v>739083</v>
      </c>
      <c r="E46" s="426">
        <f t="shared" si="48"/>
        <v>3.7162765600276924</v>
      </c>
      <c r="F46" s="278"/>
      <c r="G46" s="278"/>
      <c r="H46" s="278"/>
    </row>
    <row r="47" spans="1:14" ht="21.75" thickBot="1">
      <c r="B47" s="300" t="s">
        <v>43</v>
      </c>
      <c r="C47" s="300">
        <f>SUM(C41:C46)</f>
        <v>583666.72199999995</v>
      </c>
      <c r="D47" s="300">
        <f>SUM(D41:D46)</f>
        <v>1285590</v>
      </c>
      <c r="E47" s="426">
        <f t="shared" si="48"/>
        <v>2.2026097283648118</v>
      </c>
      <c r="F47" s="299"/>
      <c r="G47" s="299"/>
      <c r="H47" s="299"/>
    </row>
    <row r="48" spans="1:14" ht="21">
      <c r="B48" s="490" t="s">
        <v>635</v>
      </c>
      <c r="C48" s="491"/>
      <c r="D48" s="492"/>
    </row>
    <row r="49" spans="2:5" ht="21">
      <c r="B49" s="293" t="s">
        <v>38</v>
      </c>
      <c r="C49" s="293">
        <v>66528.652999999991</v>
      </c>
      <c r="D49" s="293">
        <v>97600</v>
      </c>
      <c r="E49" s="426">
        <f t="shared" ref="E49:E52" si="49">+D49/C49</f>
        <v>1.4670370674722666</v>
      </c>
    </row>
    <row r="50" spans="2:5" ht="21">
      <c r="B50" s="293" t="s">
        <v>39</v>
      </c>
      <c r="C50" s="293">
        <v>66610.513999999996</v>
      </c>
      <c r="D50" s="293">
        <v>121800</v>
      </c>
      <c r="E50" s="426">
        <f t="shared" si="49"/>
        <v>1.8285401610922865</v>
      </c>
    </row>
    <row r="51" spans="2:5" ht="21">
      <c r="B51" s="293" t="s">
        <v>41</v>
      </c>
      <c r="C51" s="293">
        <v>64130.75900000002</v>
      </c>
      <c r="D51" s="293">
        <v>310550</v>
      </c>
      <c r="E51" s="426">
        <f t="shared" si="49"/>
        <v>4.8424500948133158</v>
      </c>
    </row>
    <row r="52" spans="2:5" ht="21.75" thickBot="1">
      <c r="B52" s="300" t="s">
        <v>43</v>
      </c>
      <c r="C52" s="300">
        <f>SUM(C49:C51)</f>
        <v>197269.92600000001</v>
      </c>
      <c r="D52" s="300">
        <f>SUM(D49:D51)</f>
        <v>529950</v>
      </c>
      <c r="E52" s="426">
        <f t="shared" si="49"/>
        <v>2.6864206356522891</v>
      </c>
    </row>
    <row r="53" spans="2:5" ht="21">
      <c r="B53" s="490" t="s">
        <v>636</v>
      </c>
      <c r="C53" s="491"/>
      <c r="D53" s="492"/>
    </row>
    <row r="54" spans="2:5" ht="21">
      <c r="B54" s="293" t="s">
        <v>38</v>
      </c>
      <c r="C54" s="293">
        <v>56456.784000000007</v>
      </c>
      <c r="D54" s="293">
        <v>61609.1</v>
      </c>
      <c r="E54" s="426">
        <f t="shared" ref="E54:E57" si="50">+D54/C54</f>
        <v>1.0912612379762898</v>
      </c>
    </row>
    <row r="55" spans="2:5" ht="21">
      <c r="B55" s="293" t="s">
        <v>39</v>
      </c>
      <c r="C55" s="293">
        <v>41157.362000000001</v>
      </c>
      <c r="D55" s="293">
        <v>60543.5</v>
      </c>
      <c r="E55" s="426">
        <f t="shared" si="50"/>
        <v>1.4710247950293802</v>
      </c>
    </row>
    <row r="56" spans="2:5" ht="21">
      <c r="B56" s="293" t="s">
        <v>41</v>
      </c>
      <c r="C56" s="293">
        <v>71242.032999999981</v>
      </c>
      <c r="D56" s="293">
        <v>168712.4</v>
      </c>
      <c r="E56" s="426">
        <f t="shared" si="50"/>
        <v>2.3681581349594563</v>
      </c>
    </row>
    <row r="57" spans="2:5" ht="21.75" thickBot="1">
      <c r="B57" s="300" t="s">
        <v>43</v>
      </c>
      <c r="C57" s="300">
        <f>SUM(C54:C56)</f>
        <v>168856.179</v>
      </c>
      <c r="D57" s="300">
        <f>SUM(D54:D56)</f>
        <v>290865</v>
      </c>
      <c r="E57" s="426">
        <f t="shared" si="50"/>
        <v>1.7225605940070454</v>
      </c>
    </row>
    <row r="58" spans="2:5" ht="21">
      <c r="B58" s="490" t="s">
        <v>437</v>
      </c>
      <c r="C58" s="491"/>
      <c r="D58" s="492"/>
    </row>
    <row r="59" spans="2:5" ht="21">
      <c r="B59" s="294" t="s">
        <v>38</v>
      </c>
      <c r="C59" s="295">
        <v>74386.04200000003</v>
      </c>
      <c r="D59" s="295">
        <v>93490</v>
      </c>
      <c r="E59" s="426">
        <f t="shared" ref="E59:E65" si="51">+D59/C59</f>
        <v>1.2568218107370193</v>
      </c>
    </row>
    <row r="60" spans="2:5" ht="21">
      <c r="B60" s="296" t="s">
        <v>39</v>
      </c>
      <c r="C60" s="295">
        <v>63955.720000000008</v>
      </c>
      <c r="D60" s="295">
        <v>94407</v>
      </c>
      <c r="E60" s="426">
        <f t="shared" si="51"/>
        <v>1.4761306729093189</v>
      </c>
    </row>
    <row r="61" spans="2:5" ht="21">
      <c r="B61" s="294" t="s">
        <v>74</v>
      </c>
      <c r="C61" s="295">
        <v>9486.4700000000012</v>
      </c>
      <c r="D61" s="295">
        <v>8560</v>
      </c>
      <c r="E61" s="426">
        <f t="shared" si="51"/>
        <v>0.90233775050150355</v>
      </c>
    </row>
    <row r="62" spans="2:5" ht="21">
      <c r="B62" s="296" t="s">
        <v>77</v>
      </c>
      <c r="C62" s="295">
        <v>6004.19</v>
      </c>
      <c r="D62" s="295">
        <v>3570</v>
      </c>
      <c r="E62" s="426">
        <f t="shared" si="51"/>
        <v>0.59458478162749684</v>
      </c>
    </row>
    <row r="63" spans="2:5" ht="21">
      <c r="B63" s="294" t="s">
        <v>78</v>
      </c>
      <c r="C63" s="295">
        <v>2003.8400000000001</v>
      </c>
      <c r="D63" s="295">
        <v>1210</v>
      </c>
      <c r="E63" s="426">
        <f t="shared" si="51"/>
        <v>0.60384062599808364</v>
      </c>
    </row>
    <row r="64" spans="2:5" ht="21">
      <c r="B64" s="296" t="s">
        <v>41</v>
      </c>
      <c r="C64" s="295">
        <v>66994.364999999991</v>
      </c>
      <c r="D64" s="295">
        <v>254563</v>
      </c>
      <c r="E64" s="426">
        <f t="shared" si="51"/>
        <v>3.7997673386410935</v>
      </c>
    </row>
    <row r="65" spans="2:5" ht="21.75" thickBot="1">
      <c r="B65" s="300" t="s">
        <v>43</v>
      </c>
      <c r="C65" s="300">
        <f>SUM(C59:C64)</f>
        <v>222830.62700000004</v>
      </c>
      <c r="D65" s="300">
        <f>SUM(D59:D64)</f>
        <v>455800</v>
      </c>
      <c r="E65" s="426">
        <f t="shared" si="51"/>
        <v>2.0454997867057112</v>
      </c>
    </row>
  </sheetData>
  <mergeCells count="83">
    <mergeCell ref="A1:N1"/>
    <mergeCell ref="B58:D58"/>
    <mergeCell ref="B40:D40"/>
    <mergeCell ref="B48:D48"/>
    <mergeCell ref="B53:D53"/>
    <mergeCell ref="A3:A4"/>
    <mergeCell ref="B3:B4"/>
    <mergeCell ref="C3:D3"/>
    <mergeCell ref="C10:D10"/>
    <mergeCell ref="A15:B15"/>
    <mergeCell ref="A36:B36"/>
    <mergeCell ref="E3:F3"/>
    <mergeCell ref="G3:H3"/>
    <mergeCell ref="K10:L10"/>
    <mergeCell ref="M10:N10"/>
    <mergeCell ref="K3:L3"/>
    <mergeCell ref="M3:N3"/>
    <mergeCell ref="E10:F10"/>
    <mergeCell ref="G10:H10"/>
    <mergeCell ref="I10:J10"/>
    <mergeCell ref="I3:J3"/>
    <mergeCell ref="K31:L31"/>
    <mergeCell ref="M31:N31"/>
    <mergeCell ref="A8:B8"/>
    <mergeCell ref="A17:A18"/>
    <mergeCell ref="B17:B18"/>
    <mergeCell ref="A22:B22"/>
    <mergeCell ref="A31:A32"/>
    <mergeCell ref="B31:B32"/>
    <mergeCell ref="A10:A11"/>
    <mergeCell ref="B10:B11"/>
    <mergeCell ref="K24:L24"/>
    <mergeCell ref="M24:N24"/>
    <mergeCell ref="G31:H31"/>
    <mergeCell ref="I31:J31"/>
    <mergeCell ref="K17:L17"/>
    <mergeCell ref="M17:N17"/>
    <mergeCell ref="I17:J17"/>
    <mergeCell ref="C31:D31"/>
    <mergeCell ref="E31:F31"/>
    <mergeCell ref="A24:A25"/>
    <mergeCell ref="B24:B25"/>
    <mergeCell ref="A29:B29"/>
    <mergeCell ref="C24:D24"/>
    <mergeCell ref="E24:F24"/>
    <mergeCell ref="G24:H24"/>
    <mergeCell ref="I24:J24"/>
    <mergeCell ref="C17:D17"/>
    <mergeCell ref="E17:F17"/>
    <mergeCell ref="G17:H17"/>
    <mergeCell ref="P3:P4"/>
    <mergeCell ref="Q3:Q4"/>
    <mergeCell ref="R3:U3"/>
    <mergeCell ref="V3:X3"/>
    <mergeCell ref="Y3:AA3"/>
    <mergeCell ref="AB3:AD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Y3:DA3"/>
    <mergeCell ref="DB3:DD3"/>
    <mergeCell ref="DE3:DG3"/>
    <mergeCell ref="CJ3:CL3"/>
    <mergeCell ref="CM3:CO3"/>
    <mergeCell ref="CP3:CR3"/>
    <mergeCell ref="CS3:CU3"/>
    <mergeCell ref="CV3:CX3"/>
  </mergeCells>
  <printOptions horizontalCentered="1"/>
  <pageMargins left="0.11811023622047245" right="0" top="0" bottom="0" header="0.31496062992125984" footer="0.31496062992125984"/>
  <pageSetup paperSize="9" scale="75" orientation="landscape" horizontalDpi="4294967293" verticalDpi="0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F6"/>
  <sheetViews>
    <sheetView topLeftCell="A10" zoomScale="110" zoomScaleNormal="110" workbookViewId="0">
      <selection activeCell="AF3" sqref="AF3"/>
    </sheetView>
  </sheetViews>
  <sheetFormatPr defaultColWidth="9" defaultRowHeight="21"/>
  <cols>
    <col min="1" max="1" width="3.75" style="119" customWidth="1"/>
    <col min="2" max="2" width="12.25" style="119" bestFit="1" customWidth="1"/>
    <col min="3" max="32" width="7.375" style="119" bestFit="1" customWidth="1"/>
    <col min="33" max="16384" width="9" style="119"/>
  </cols>
  <sheetData>
    <row r="1" spans="1:32">
      <c r="A1" s="171" t="s">
        <v>435</v>
      </c>
    </row>
    <row r="2" spans="1:32" s="172" customFormat="1">
      <c r="A2" s="173" t="s">
        <v>0</v>
      </c>
      <c r="B2" s="174" t="s">
        <v>1</v>
      </c>
      <c r="C2" s="175">
        <v>2559</v>
      </c>
      <c r="D2" s="175">
        <v>2560</v>
      </c>
      <c r="E2" s="175">
        <v>2561</v>
      </c>
      <c r="F2" s="175">
        <v>2562</v>
      </c>
      <c r="G2" s="175">
        <v>2563</v>
      </c>
      <c r="H2" s="175">
        <v>2564</v>
      </c>
      <c r="I2" s="175">
        <v>2565</v>
      </c>
      <c r="J2" s="175">
        <v>2566</v>
      </c>
      <c r="K2" s="175">
        <v>2567</v>
      </c>
      <c r="L2" s="175">
        <v>2568</v>
      </c>
      <c r="M2" s="175">
        <v>2569</v>
      </c>
      <c r="N2" s="175">
        <v>2570</v>
      </c>
      <c r="O2" s="175">
        <v>2571</v>
      </c>
      <c r="P2" s="175">
        <v>2572</v>
      </c>
      <c r="Q2" s="175">
        <v>2573</v>
      </c>
      <c r="R2" s="175">
        <v>2574</v>
      </c>
      <c r="S2" s="175">
        <v>2575</v>
      </c>
      <c r="T2" s="175">
        <v>2576</v>
      </c>
      <c r="U2" s="175">
        <v>2577</v>
      </c>
      <c r="V2" s="175">
        <v>2578</v>
      </c>
      <c r="W2" s="175">
        <v>2579</v>
      </c>
      <c r="X2" s="175">
        <v>2580</v>
      </c>
      <c r="Y2" s="175">
        <v>2581</v>
      </c>
      <c r="Z2" s="175">
        <v>2582</v>
      </c>
      <c r="AA2" s="175">
        <v>2583</v>
      </c>
      <c r="AB2" s="175">
        <v>2584</v>
      </c>
      <c r="AC2" s="175">
        <v>2585</v>
      </c>
      <c r="AD2" s="175">
        <v>2586</v>
      </c>
      <c r="AE2" s="175">
        <v>2587</v>
      </c>
      <c r="AF2" s="175">
        <v>2588</v>
      </c>
    </row>
    <row r="3" spans="1:32">
      <c r="A3" s="176">
        <v>1</v>
      </c>
      <c r="B3" s="177" t="s">
        <v>436</v>
      </c>
      <c r="C3" s="180">
        <v>9955</v>
      </c>
      <c r="D3" s="180">
        <v>10100</v>
      </c>
      <c r="E3" s="180">
        <v>9750</v>
      </c>
      <c r="F3" s="180">
        <v>9700</v>
      </c>
      <c r="G3" s="180">
        <v>9750</v>
      </c>
      <c r="H3" s="180">
        <v>10400</v>
      </c>
      <c r="I3" s="180">
        <v>10550</v>
      </c>
      <c r="J3" s="180">
        <v>10650</v>
      </c>
      <c r="K3" s="180">
        <v>10950</v>
      </c>
      <c r="L3" s="180">
        <v>10800</v>
      </c>
      <c r="M3" s="180">
        <v>10250</v>
      </c>
      <c r="N3" s="180">
        <v>9800</v>
      </c>
      <c r="O3" s="180">
        <v>10000</v>
      </c>
      <c r="P3" s="180">
        <v>9650</v>
      </c>
      <c r="Q3" s="180">
        <v>9900</v>
      </c>
      <c r="R3" s="180">
        <v>9750</v>
      </c>
      <c r="S3" s="180">
        <v>9850</v>
      </c>
      <c r="T3" s="180">
        <v>10600</v>
      </c>
      <c r="U3" s="180">
        <v>9950</v>
      </c>
      <c r="V3" s="180">
        <v>10150</v>
      </c>
      <c r="W3" s="180">
        <v>10250</v>
      </c>
      <c r="X3" s="180">
        <v>10550</v>
      </c>
      <c r="Y3" s="180">
        <v>10650</v>
      </c>
      <c r="Z3" s="180">
        <v>10600</v>
      </c>
      <c r="AA3" s="180">
        <v>10300</v>
      </c>
      <c r="AB3" s="180">
        <v>10500</v>
      </c>
      <c r="AC3" s="180">
        <v>10300</v>
      </c>
      <c r="AD3" s="180">
        <v>10350</v>
      </c>
      <c r="AE3" s="180">
        <v>9400</v>
      </c>
      <c r="AF3" s="180">
        <v>9650</v>
      </c>
    </row>
    <row r="4" spans="1:32">
      <c r="A4" s="176">
        <v>2</v>
      </c>
      <c r="B4" s="177" t="s">
        <v>437</v>
      </c>
      <c r="C4" s="182">
        <v>13500</v>
      </c>
      <c r="D4" s="182">
        <v>15710</v>
      </c>
      <c r="E4" s="182">
        <v>15170</v>
      </c>
      <c r="F4" s="182">
        <v>15740</v>
      </c>
      <c r="G4" s="182">
        <v>15470</v>
      </c>
      <c r="H4" s="182">
        <v>14710</v>
      </c>
      <c r="I4" s="182">
        <v>15130</v>
      </c>
      <c r="J4" s="182">
        <v>13500</v>
      </c>
      <c r="K4" s="182">
        <v>15250</v>
      </c>
      <c r="L4" s="182">
        <v>16270</v>
      </c>
      <c r="M4" s="182">
        <v>16910</v>
      </c>
      <c r="N4" s="182">
        <v>17150</v>
      </c>
      <c r="O4" s="182">
        <f>+ออป.เขตลำปาง!BN13</f>
        <v>15410</v>
      </c>
      <c r="P4" s="182">
        <v>16470</v>
      </c>
      <c r="Q4" s="182">
        <v>14690</v>
      </c>
      <c r="R4" s="182">
        <v>14850</v>
      </c>
      <c r="S4" s="182">
        <v>15269</v>
      </c>
      <c r="T4" s="182">
        <v>17170</v>
      </c>
      <c r="U4" s="182">
        <v>18370</v>
      </c>
      <c r="V4" s="182">
        <v>14560</v>
      </c>
      <c r="W4" s="182">
        <v>15950</v>
      </c>
      <c r="X4" s="182">
        <v>13810</v>
      </c>
      <c r="Y4" s="182">
        <v>13090</v>
      </c>
      <c r="Z4" s="182">
        <v>16440</v>
      </c>
      <c r="AA4" s="182">
        <v>15826</v>
      </c>
      <c r="AB4" s="182">
        <v>15225</v>
      </c>
      <c r="AC4" s="182">
        <v>15590</v>
      </c>
      <c r="AD4" s="182">
        <v>14670</v>
      </c>
      <c r="AE4" s="182">
        <v>13580</v>
      </c>
      <c r="AF4" s="182">
        <v>12750</v>
      </c>
    </row>
    <row r="5" spans="1:32">
      <c r="A5" s="178">
        <v>3</v>
      </c>
      <c r="B5" s="179" t="s">
        <v>438</v>
      </c>
      <c r="C5" s="180">
        <v>19700</v>
      </c>
      <c r="D5" s="180">
        <v>19050</v>
      </c>
      <c r="E5" s="180">
        <v>17250</v>
      </c>
      <c r="F5" s="180">
        <v>16500</v>
      </c>
      <c r="G5" s="180">
        <v>16300</v>
      </c>
      <c r="H5" s="180">
        <v>20300</v>
      </c>
      <c r="I5" s="180">
        <v>15200</v>
      </c>
      <c r="J5" s="180">
        <v>16300</v>
      </c>
      <c r="K5" s="180">
        <v>17100</v>
      </c>
      <c r="L5" s="180">
        <v>17250</v>
      </c>
      <c r="M5" s="180">
        <v>15050</v>
      </c>
      <c r="N5" s="180">
        <v>14900</v>
      </c>
      <c r="O5" s="180">
        <f>+ออป.เขตแพร่!BN10</f>
        <v>14300</v>
      </c>
      <c r="P5" s="180">
        <v>15200</v>
      </c>
      <c r="Q5" s="180">
        <f>+ออป.เขตแพร่!BX10</f>
        <v>18400</v>
      </c>
      <c r="R5" s="180">
        <v>18300</v>
      </c>
      <c r="S5" s="180">
        <v>17800</v>
      </c>
      <c r="T5" s="180">
        <v>15150</v>
      </c>
      <c r="U5" s="180">
        <v>17450</v>
      </c>
      <c r="V5" s="180">
        <v>16150</v>
      </c>
      <c r="W5" s="180">
        <v>14550</v>
      </c>
      <c r="X5" s="180">
        <v>18500</v>
      </c>
      <c r="Y5" s="180">
        <v>20170</v>
      </c>
      <c r="Z5" s="180">
        <v>22500</v>
      </c>
      <c r="AA5" s="180">
        <v>20950</v>
      </c>
      <c r="AB5" s="180">
        <v>19550</v>
      </c>
      <c r="AC5" s="180">
        <v>18350</v>
      </c>
      <c r="AD5" s="180">
        <v>21700</v>
      </c>
      <c r="AE5" s="180">
        <v>23750</v>
      </c>
      <c r="AF5" s="180">
        <v>22400</v>
      </c>
    </row>
    <row r="6" spans="1:32" s="181" customFormat="1">
      <c r="A6" s="496" t="s">
        <v>43</v>
      </c>
      <c r="B6" s="497"/>
      <c r="C6" s="183">
        <f>SUM(C3:C5)</f>
        <v>43155</v>
      </c>
      <c r="D6" s="183">
        <f t="shared" ref="D6:AF6" si="0">SUM(D3:D5)</f>
        <v>44860</v>
      </c>
      <c r="E6" s="183">
        <f t="shared" si="0"/>
        <v>42170</v>
      </c>
      <c r="F6" s="183">
        <f t="shared" si="0"/>
        <v>41940</v>
      </c>
      <c r="G6" s="183">
        <f t="shared" si="0"/>
        <v>41520</v>
      </c>
      <c r="H6" s="183">
        <f t="shared" si="0"/>
        <v>45410</v>
      </c>
      <c r="I6" s="183">
        <f t="shared" si="0"/>
        <v>40880</v>
      </c>
      <c r="J6" s="183">
        <f t="shared" si="0"/>
        <v>40450</v>
      </c>
      <c r="K6" s="183">
        <f t="shared" si="0"/>
        <v>43300</v>
      </c>
      <c r="L6" s="183">
        <f t="shared" si="0"/>
        <v>44320</v>
      </c>
      <c r="M6" s="183">
        <f t="shared" si="0"/>
        <v>42210</v>
      </c>
      <c r="N6" s="183">
        <f t="shared" si="0"/>
        <v>41850</v>
      </c>
      <c r="O6" s="183">
        <f t="shared" si="0"/>
        <v>39710</v>
      </c>
      <c r="P6" s="183">
        <f t="shared" si="0"/>
        <v>41320</v>
      </c>
      <c r="Q6" s="183">
        <f t="shared" si="0"/>
        <v>42990</v>
      </c>
      <c r="R6" s="183">
        <f t="shared" si="0"/>
        <v>42900</v>
      </c>
      <c r="S6" s="183">
        <f t="shared" si="0"/>
        <v>42919</v>
      </c>
      <c r="T6" s="183">
        <f t="shared" si="0"/>
        <v>42920</v>
      </c>
      <c r="U6" s="183">
        <f>SUM(U3:U5)</f>
        <v>45770</v>
      </c>
      <c r="V6" s="183">
        <f t="shared" si="0"/>
        <v>40860</v>
      </c>
      <c r="W6" s="183">
        <f t="shared" si="0"/>
        <v>40750</v>
      </c>
      <c r="X6" s="183">
        <f t="shared" si="0"/>
        <v>42860</v>
      </c>
      <c r="Y6" s="183">
        <f t="shared" si="0"/>
        <v>43910</v>
      </c>
      <c r="Z6" s="183">
        <f t="shared" si="0"/>
        <v>49540</v>
      </c>
      <c r="AA6" s="183">
        <f>SUM(AA3:AA5)</f>
        <v>47076</v>
      </c>
      <c r="AB6" s="183">
        <f t="shared" si="0"/>
        <v>45275</v>
      </c>
      <c r="AC6" s="183">
        <f t="shared" si="0"/>
        <v>44240</v>
      </c>
      <c r="AD6" s="183">
        <f t="shared" si="0"/>
        <v>46720</v>
      </c>
      <c r="AE6" s="183">
        <f t="shared" si="0"/>
        <v>46730</v>
      </c>
      <c r="AF6" s="183">
        <f t="shared" si="0"/>
        <v>44800</v>
      </c>
    </row>
  </sheetData>
  <mergeCells count="1">
    <mergeCell ref="A6:B6"/>
  </mergeCells>
  <pageMargins left="0.7" right="0.7" top="0.75" bottom="0.75" header="0.3" footer="0.3"/>
  <pageSetup paperSize="9" scale="95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T9" sqref="T9"/>
    </sheetView>
  </sheetViews>
  <sheetFormatPr defaultColWidth="9" defaultRowHeight="21"/>
  <cols>
    <col min="1" max="1" width="13.125" style="119" customWidth="1"/>
    <col min="2" max="2" width="10.875" style="319" bestFit="1" customWidth="1"/>
    <col min="3" max="3" width="9.875" style="119" bestFit="1" customWidth="1"/>
    <col min="4" max="4" width="12.625" style="119" bestFit="1" customWidth="1"/>
    <col min="5" max="16384" width="9" style="119"/>
  </cols>
  <sheetData>
    <row r="1" spans="1:4" ht="23.25">
      <c r="A1" s="320" t="s">
        <v>642</v>
      </c>
    </row>
    <row r="2" spans="1:4">
      <c r="A2" s="321" t="s">
        <v>638</v>
      </c>
      <c r="B2" s="283">
        <v>355642.24699999997</v>
      </c>
      <c r="C2" s="315">
        <f>(B2*100)/$B$2</f>
        <v>100</v>
      </c>
    </row>
    <row r="3" spans="1:4">
      <c r="A3" s="321" t="s">
        <v>639</v>
      </c>
      <c r="B3" s="283">
        <v>282544.73800000001</v>
      </c>
      <c r="C3" s="315">
        <f>(B3*100)/$B$2</f>
        <v>79.446336981444176</v>
      </c>
    </row>
    <row r="4" spans="1:4">
      <c r="A4" s="321" t="s">
        <v>640</v>
      </c>
      <c r="B4" s="283">
        <v>46780.005000000005</v>
      </c>
      <c r="C4" s="315">
        <f t="shared" ref="C4:C5" si="0">(B4*100)/$B$2</f>
        <v>13.153669282716011</v>
      </c>
    </row>
    <row r="5" spans="1:4">
      <c r="A5" s="321" t="s">
        <v>641</v>
      </c>
      <c r="B5" s="283">
        <f>+B2-B3-B4</f>
        <v>26317.503999999957</v>
      </c>
      <c r="C5" s="315">
        <f t="shared" si="0"/>
        <v>7.3999937358398142</v>
      </c>
      <c r="D5" s="326" t="s">
        <v>643</v>
      </c>
    </row>
    <row r="6" spans="1:4">
      <c r="A6" s="322" t="s">
        <v>38</v>
      </c>
      <c r="B6" s="323">
        <v>197371.47900000005</v>
      </c>
      <c r="C6" s="324">
        <f>(B6*100)/$B$3</f>
        <v>69.854947714510274</v>
      </c>
      <c r="D6" s="325">
        <v>252699.1</v>
      </c>
    </row>
    <row r="7" spans="1:4">
      <c r="A7" s="322" t="s">
        <v>39</v>
      </c>
      <c r="B7" s="323">
        <v>171723.59599999999</v>
      </c>
      <c r="C7" s="324">
        <f t="shared" ref="C7:C11" si="1">(B7*100)/$B$3</f>
        <v>60.777488625535817</v>
      </c>
      <c r="D7" s="325">
        <v>276750.5</v>
      </c>
    </row>
    <row r="8" spans="1:4">
      <c r="A8" s="322" t="s">
        <v>74</v>
      </c>
      <c r="B8" s="323">
        <v>9486.4700000000012</v>
      </c>
      <c r="C8" s="324">
        <f t="shared" si="1"/>
        <v>3.3575107670205488</v>
      </c>
      <c r="D8" s="325">
        <v>8560</v>
      </c>
    </row>
    <row r="9" spans="1:4">
      <c r="A9" s="322" t="s">
        <v>77</v>
      </c>
      <c r="B9" s="323">
        <v>6004.19</v>
      </c>
      <c r="C9" s="324">
        <f t="shared" si="1"/>
        <v>2.1250404599642554</v>
      </c>
      <c r="D9" s="325">
        <v>3570</v>
      </c>
    </row>
    <row r="10" spans="1:4">
      <c r="A10" s="322" t="s">
        <v>78</v>
      </c>
      <c r="B10" s="323">
        <v>2003.8400000000001</v>
      </c>
      <c r="C10" s="324">
        <f t="shared" si="1"/>
        <v>0.70921157979590477</v>
      </c>
      <c r="D10" s="325">
        <v>1210</v>
      </c>
    </row>
    <row r="11" spans="1:4">
      <c r="A11" s="322" t="s">
        <v>41</v>
      </c>
      <c r="B11" s="323">
        <v>202367.15700000001</v>
      </c>
      <c r="C11" s="324">
        <f t="shared" si="1"/>
        <v>71.623049302726699</v>
      </c>
      <c r="D11" s="325">
        <v>733825.4</v>
      </c>
    </row>
    <row r="12" spans="1:4">
      <c r="A12" s="498" t="s">
        <v>43</v>
      </c>
      <c r="B12" s="498"/>
      <c r="C12" s="498"/>
      <c r="D12" s="327">
        <f>SUM(D6:D11)</f>
        <v>1276615</v>
      </c>
    </row>
  </sheetData>
  <mergeCells count="1">
    <mergeCell ref="A12:C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37"/>
  <sheetViews>
    <sheetView view="pageBreakPreview" zoomScale="60" zoomScaleNormal="50" workbookViewId="0">
      <selection sqref="A1:AA1"/>
    </sheetView>
  </sheetViews>
  <sheetFormatPr defaultColWidth="14" defaultRowHeight="14.25"/>
  <sheetData>
    <row r="1" spans="1:27" ht="26.25">
      <c r="A1" s="476" t="s">
        <v>629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</row>
    <row r="2" spans="1:27" ht="26.25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</row>
    <row r="3" spans="1:27" ht="21">
      <c r="A3" s="472" t="s">
        <v>0</v>
      </c>
      <c r="B3" s="472" t="s">
        <v>1</v>
      </c>
      <c r="C3" s="473" t="s">
        <v>2</v>
      </c>
      <c r="D3" s="474"/>
      <c r="E3" s="474"/>
      <c r="F3" s="474"/>
      <c r="G3" s="475"/>
      <c r="H3" s="473" t="s">
        <v>3</v>
      </c>
      <c r="I3" s="474"/>
      <c r="J3" s="474"/>
      <c r="K3" s="474"/>
      <c r="L3" s="475"/>
      <c r="M3" s="473" t="s">
        <v>4</v>
      </c>
      <c r="N3" s="474"/>
      <c r="O3" s="474"/>
      <c r="P3" s="474"/>
      <c r="Q3" s="475"/>
      <c r="R3" s="473" t="s">
        <v>5</v>
      </c>
      <c r="S3" s="474"/>
      <c r="T3" s="474"/>
      <c r="U3" s="474"/>
      <c r="V3" s="461"/>
      <c r="W3" s="459" t="s">
        <v>6</v>
      </c>
      <c r="X3" s="460"/>
      <c r="Y3" s="460"/>
      <c r="Z3" s="460"/>
      <c r="AA3" s="461"/>
    </row>
    <row r="4" spans="1:27" ht="21">
      <c r="A4" s="469"/>
      <c r="B4" s="469"/>
      <c r="C4" s="1" t="s">
        <v>32</v>
      </c>
      <c r="D4" s="361" t="s">
        <v>33</v>
      </c>
      <c r="E4" s="361" t="s">
        <v>34</v>
      </c>
      <c r="F4" s="361" t="s">
        <v>95</v>
      </c>
      <c r="G4" s="72" t="s">
        <v>36</v>
      </c>
      <c r="H4" s="73" t="s">
        <v>32</v>
      </c>
      <c r="I4" s="361" t="s">
        <v>33</v>
      </c>
      <c r="J4" s="361" t="s">
        <v>34</v>
      </c>
      <c r="K4" s="361" t="s">
        <v>95</v>
      </c>
      <c r="L4" s="72" t="s">
        <v>36</v>
      </c>
      <c r="M4" s="73" t="s">
        <v>32</v>
      </c>
      <c r="N4" s="361" t="s">
        <v>33</v>
      </c>
      <c r="O4" s="361" t="s">
        <v>34</v>
      </c>
      <c r="P4" s="361" t="s">
        <v>95</v>
      </c>
      <c r="Q4" s="72" t="s">
        <v>36</v>
      </c>
      <c r="R4" s="73" t="s">
        <v>32</v>
      </c>
      <c r="S4" s="361" t="s">
        <v>33</v>
      </c>
      <c r="T4" s="361" t="s">
        <v>34</v>
      </c>
      <c r="U4" s="361" t="s">
        <v>95</v>
      </c>
      <c r="V4" s="72" t="s">
        <v>36</v>
      </c>
      <c r="W4" s="73" t="s">
        <v>32</v>
      </c>
      <c r="X4" s="361" t="s">
        <v>33</v>
      </c>
      <c r="Y4" s="361" t="s">
        <v>34</v>
      </c>
      <c r="Z4" s="361" t="s">
        <v>95</v>
      </c>
      <c r="AA4" s="72" t="s">
        <v>36</v>
      </c>
    </row>
    <row r="5" spans="1:27" ht="21">
      <c r="A5" s="306">
        <v>1</v>
      </c>
      <c r="B5" s="227" t="s">
        <v>112</v>
      </c>
      <c r="C5" s="48" t="s">
        <v>38</v>
      </c>
      <c r="D5" s="77">
        <v>2529</v>
      </c>
      <c r="E5" s="74">
        <v>872</v>
      </c>
      <c r="F5" s="76">
        <v>1300</v>
      </c>
      <c r="G5" s="7">
        <v>4.55</v>
      </c>
      <c r="H5" s="80" t="s">
        <v>38</v>
      </c>
      <c r="I5" s="77">
        <v>2526</v>
      </c>
      <c r="J5" s="79">
        <v>888</v>
      </c>
      <c r="K5" s="76">
        <v>900</v>
      </c>
      <c r="L5" s="50">
        <v>3.15</v>
      </c>
      <c r="M5" s="80" t="s">
        <v>38</v>
      </c>
      <c r="N5" s="77">
        <v>2528</v>
      </c>
      <c r="O5" s="79">
        <v>765</v>
      </c>
      <c r="P5" s="76">
        <v>700</v>
      </c>
      <c r="Q5" s="50">
        <v>2.4500000000000002</v>
      </c>
      <c r="R5" s="78" t="s">
        <v>38</v>
      </c>
      <c r="S5" s="78" t="s">
        <v>113</v>
      </c>
      <c r="T5" s="79">
        <v>454</v>
      </c>
      <c r="U5" s="76">
        <v>400</v>
      </c>
      <c r="V5" s="50">
        <v>1.4</v>
      </c>
      <c r="W5" s="80" t="s">
        <v>38</v>
      </c>
      <c r="X5" s="78" t="s">
        <v>114</v>
      </c>
      <c r="Y5" s="79">
        <v>203</v>
      </c>
      <c r="Z5" s="76">
        <v>250</v>
      </c>
      <c r="AA5" s="13">
        <v>0.875</v>
      </c>
    </row>
    <row r="6" spans="1:27" ht="21">
      <c r="A6" s="226"/>
      <c r="B6" s="226"/>
      <c r="C6" s="105" t="s">
        <v>39</v>
      </c>
      <c r="D6" s="77"/>
      <c r="E6" s="74">
        <v>0</v>
      </c>
      <c r="F6" s="76">
        <v>0</v>
      </c>
      <c r="G6" s="7">
        <v>0</v>
      </c>
      <c r="H6" s="78" t="s">
        <v>38</v>
      </c>
      <c r="I6" s="77">
        <v>2527</v>
      </c>
      <c r="J6" s="79">
        <v>720</v>
      </c>
      <c r="K6" s="76">
        <v>900</v>
      </c>
      <c r="L6" s="50">
        <v>3.15</v>
      </c>
      <c r="M6" s="78" t="s">
        <v>39</v>
      </c>
      <c r="N6" s="77">
        <v>2523</v>
      </c>
      <c r="O6" s="79">
        <v>988</v>
      </c>
      <c r="P6" s="76">
        <v>800</v>
      </c>
      <c r="Q6" s="50">
        <v>4</v>
      </c>
      <c r="R6" s="78" t="s">
        <v>38</v>
      </c>
      <c r="S6" s="13" t="s">
        <v>106</v>
      </c>
      <c r="T6" s="76">
        <v>527</v>
      </c>
      <c r="U6" s="76">
        <v>500</v>
      </c>
      <c r="V6" s="50">
        <v>1.75</v>
      </c>
      <c r="W6" s="78" t="s">
        <v>38</v>
      </c>
      <c r="X6" s="78" t="s">
        <v>129</v>
      </c>
      <c r="Y6" s="79">
        <v>338</v>
      </c>
      <c r="Z6" s="76">
        <v>350</v>
      </c>
      <c r="AA6" s="13">
        <v>1.2250000000000001</v>
      </c>
    </row>
    <row r="7" spans="1:27" ht="21">
      <c r="A7" s="306"/>
      <c r="B7" s="227"/>
      <c r="C7" s="47" t="s">
        <v>96</v>
      </c>
      <c r="D7" s="12">
        <v>2521</v>
      </c>
      <c r="E7" s="46">
        <v>459</v>
      </c>
      <c r="F7" s="76">
        <v>2350</v>
      </c>
      <c r="G7" s="7">
        <v>18.8</v>
      </c>
      <c r="H7" s="78" t="s">
        <v>39</v>
      </c>
      <c r="I7" s="77"/>
      <c r="J7" s="79">
        <v>0</v>
      </c>
      <c r="K7" s="76">
        <v>0</v>
      </c>
      <c r="L7" s="7">
        <v>0</v>
      </c>
      <c r="M7" s="13" t="s">
        <v>96</v>
      </c>
      <c r="N7" s="12">
        <v>2521</v>
      </c>
      <c r="O7" s="76">
        <v>427</v>
      </c>
      <c r="P7" s="76">
        <v>900</v>
      </c>
      <c r="Q7" s="50">
        <v>7.2</v>
      </c>
      <c r="R7" s="78" t="s">
        <v>38</v>
      </c>
      <c r="S7" s="13" t="s">
        <v>134</v>
      </c>
      <c r="T7" s="79">
        <v>77</v>
      </c>
      <c r="U7" s="76">
        <v>100</v>
      </c>
      <c r="V7" s="50">
        <v>0.35</v>
      </c>
      <c r="W7" s="80" t="s">
        <v>38</v>
      </c>
      <c r="X7" s="13" t="s">
        <v>135</v>
      </c>
      <c r="Y7" s="76">
        <v>344</v>
      </c>
      <c r="Z7" s="76">
        <v>350</v>
      </c>
      <c r="AA7" s="13">
        <v>1.2250000000000001</v>
      </c>
    </row>
    <row r="8" spans="1:27" ht="21">
      <c r="A8" s="226"/>
      <c r="B8" s="226"/>
      <c r="C8" s="48"/>
      <c r="D8" s="85"/>
      <c r="E8" s="74"/>
      <c r="F8" s="76"/>
      <c r="G8" s="7"/>
      <c r="H8" s="13" t="s">
        <v>96</v>
      </c>
      <c r="I8" s="12">
        <v>2520</v>
      </c>
      <c r="J8" s="76">
        <v>187</v>
      </c>
      <c r="K8" s="76">
        <v>600</v>
      </c>
      <c r="L8" s="50">
        <v>4.8</v>
      </c>
      <c r="M8" s="80"/>
      <c r="N8" s="85"/>
      <c r="O8" s="79"/>
      <c r="P8" s="76"/>
      <c r="Q8" s="7"/>
      <c r="R8" s="78" t="s">
        <v>38</v>
      </c>
      <c r="S8" s="13" t="s">
        <v>138</v>
      </c>
      <c r="T8" s="79">
        <v>409</v>
      </c>
      <c r="U8" s="76">
        <v>400</v>
      </c>
      <c r="V8" s="50">
        <v>1.4</v>
      </c>
      <c r="W8" s="78" t="s">
        <v>38</v>
      </c>
      <c r="X8" s="13" t="s">
        <v>104</v>
      </c>
      <c r="Y8" s="79">
        <v>279</v>
      </c>
      <c r="Z8" s="76">
        <v>300</v>
      </c>
      <c r="AA8" s="50">
        <v>1.05</v>
      </c>
    </row>
    <row r="9" spans="1:27" ht="21">
      <c r="A9" s="226"/>
      <c r="B9" s="226"/>
      <c r="C9" s="48"/>
      <c r="D9" s="85"/>
      <c r="E9" s="74"/>
      <c r="F9" s="76"/>
      <c r="G9" s="7"/>
      <c r="H9" s="80"/>
      <c r="I9" s="85" t="s">
        <v>145</v>
      </c>
      <c r="J9" s="79"/>
      <c r="K9" s="76"/>
      <c r="L9" s="7"/>
      <c r="M9" s="80"/>
      <c r="N9" s="85"/>
      <c r="O9" s="79"/>
      <c r="P9" s="76"/>
      <c r="Q9" s="7"/>
      <c r="R9" s="80" t="s">
        <v>39</v>
      </c>
      <c r="S9" s="78">
        <v>2529</v>
      </c>
      <c r="T9" s="79">
        <v>1080</v>
      </c>
      <c r="U9" s="76">
        <v>800</v>
      </c>
      <c r="V9" s="50">
        <v>4</v>
      </c>
      <c r="W9" s="78" t="s">
        <v>39</v>
      </c>
      <c r="X9" s="77"/>
      <c r="Y9" s="79">
        <v>0</v>
      </c>
      <c r="Z9" s="76">
        <v>0</v>
      </c>
      <c r="AA9" s="7">
        <v>0</v>
      </c>
    </row>
    <row r="10" spans="1:27" ht="21">
      <c r="A10" s="226"/>
      <c r="B10" s="226"/>
      <c r="C10" s="48"/>
      <c r="D10" s="85"/>
      <c r="E10" s="74"/>
      <c r="F10" s="76"/>
      <c r="G10" s="7"/>
      <c r="H10" s="86"/>
      <c r="I10" s="107"/>
      <c r="J10" s="87"/>
      <c r="K10" s="88"/>
      <c r="L10" s="15"/>
      <c r="M10" s="86"/>
      <c r="N10" s="107"/>
      <c r="O10" s="87"/>
      <c r="P10" s="88"/>
      <c r="Q10" s="15"/>
      <c r="R10" s="13" t="s">
        <v>96</v>
      </c>
      <c r="S10" s="78">
        <v>2521</v>
      </c>
      <c r="T10" s="87">
        <v>313</v>
      </c>
      <c r="U10" s="76">
        <v>600</v>
      </c>
      <c r="V10" s="50">
        <v>4.8</v>
      </c>
      <c r="W10" s="13" t="s">
        <v>96</v>
      </c>
      <c r="X10" s="80">
        <v>2521</v>
      </c>
      <c r="Y10" s="79">
        <v>459</v>
      </c>
      <c r="Z10" s="76">
        <v>1200</v>
      </c>
      <c r="AA10" s="50">
        <v>9.6</v>
      </c>
    </row>
    <row r="11" spans="1:27" ht="21">
      <c r="A11" s="226"/>
      <c r="B11" s="226"/>
      <c r="C11" s="48"/>
      <c r="D11" s="85"/>
      <c r="E11" s="74"/>
      <c r="F11" s="75"/>
      <c r="G11" s="7"/>
      <c r="H11" s="86"/>
      <c r="I11" s="107"/>
      <c r="J11" s="87"/>
      <c r="K11" s="88"/>
      <c r="L11" s="15"/>
      <c r="M11" s="86"/>
      <c r="N11" s="107"/>
      <c r="O11" s="87"/>
      <c r="P11" s="88"/>
      <c r="Q11" s="15"/>
      <c r="R11" s="89"/>
      <c r="S11" s="78" t="s">
        <v>150</v>
      </c>
      <c r="T11" s="87"/>
      <c r="U11" s="76"/>
      <c r="V11" s="50"/>
      <c r="W11" s="86"/>
      <c r="X11" s="86"/>
      <c r="Y11" s="87"/>
      <c r="Z11" s="76"/>
      <c r="AA11" s="15"/>
    </row>
    <row r="12" spans="1:27" ht="21">
      <c r="A12" s="226"/>
      <c r="B12" s="226"/>
      <c r="C12" s="48"/>
      <c r="D12" s="85"/>
      <c r="E12" s="74"/>
      <c r="F12" s="75"/>
      <c r="G12" s="7"/>
      <c r="H12" s="86"/>
      <c r="I12" s="107"/>
      <c r="J12" s="87"/>
      <c r="K12" s="88"/>
      <c r="L12" s="15"/>
      <c r="M12" s="86"/>
      <c r="N12" s="107"/>
      <c r="O12" s="87"/>
      <c r="P12" s="88"/>
      <c r="Q12" s="15"/>
      <c r="R12" s="89"/>
      <c r="S12" s="78"/>
      <c r="T12" s="87"/>
      <c r="U12" s="76"/>
      <c r="V12" s="16"/>
      <c r="W12" s="86"/>
      <c r="X12" s="86"/>
      <c r="Y12" s="87"/>
      <c r="Z12" s="76"/>
      <c r="AA12" s="15"/>
    </row>
    <row r="13" spans="1:27" ht="21">
      <c r="A13" s="226"/>
      <c r="B13" s="226"/>
      <c r="C13" s="48"/>
      <c r="D13" s="85"/>
      <c r="E13" s="74"/>
      <c r="F13" s="75"/>
      <c r="G13" s="7"/>
      <c r="H13" s="86"/>
      <c r="I13" s="107"/>
      <c r="J13" s="87"/>
      <c r="K13" s="88"/>
      <c r="L13" s="15"/>
      <c r="M13" s="86"/>
      <c r="N13" s="107"/>
      <c r="O13" s="87"/>
      <c r="P13" s="88"/>
      <c r="Q13" s="15"/>
      <c r="R13" s="80"/>
      <c r="S13" s="78"/>
      <c r="T13" s="79"/>
      <c r="U13" s="76"/>
      <c r="V13" s="16"/>
      <c r="W13" s="86"/>
      <c r="X13" s="86"/>
      <c r="Y13" s="87"/>
      <c r="Z13" s="88"/>
      <c r="AA13" s="15"/>
    </row>
    <row r="14" spans="1:27" ht="21.75" thickBot="1">
      <c r="A14" s="261"/>
      <c r="B14" s="262" t="s">
        <v>43</v>
      </c>
      <c r="C14" s="49"/>
      <c r="D14" s="106"/>
      <c r="E14" s="81">
        <v>1331</v>
      </c>
      <c r="F14" s="82">
        <v>3650</v>
      </c>
      <c r="G14" s="83">
        <v>23.35</v>
      </c>
      <c r="H14" s="84"/>
      <c r="I14" s="106"/>
      <c r="J14" s="82">
        <v>1795</v>
      </c>
      <c r="K14" s="82">
        <v>2400</v>
      </c>
      <c r="L14" s="83">
        <v>11.1</v>
      </c>
      <c r="M14" s="84"/>
      <c r="N14" s="106"/>
      <c r="O14" s="82">
        <v>2180</v>
      </c>
      <c r="P14" s="82">
        <v>2400</v>
      </c>
      <c r="Q14" s="83">
        <v>13.65</v>
      </c>
      <c r="R14" s="84"/>
      <c r="S14" s="84"/>
      <c r="T14" s="82">
        <v>2860</v>
      </c>
      <c r="U14" s="82">
        <v>2800</v>
      </c>
      <c r="V14" s="83">
        <v>13.7</v>
      </c>
      <c r="W14" s="84"/>
      <c r="X14" s="84"/>
      <c r="Y14" s="82">
        <v>1623</v>
      </c>
      <c r="Z14" s="82">
        <v>2450</v>
      </c>
      <c r="AA14" s="83">
        <v>13.975</v>
      </c>
    </row>
    <row r="15" spans="1:27" ht="21">
      <c r="A15" s="264">
        <v>2</v>
      </c>
      <c r="B15" s="265" t="s">
        <v>366</v>
      </c>
      <c r="C15" s="78" t="s">
        <v>38</v>
      </c>
      <c r="D15" s="77" t="s">
        <v>113</v>
      </c>
      <c r="E15" s="93">
        <v>336</v>
      </c>
      <c r="F15" s="74">
        <v>170</v>
      </c>
      <c r="G15" s="185"/>
      <c r="H15" s="78" t="s">
        <v>39</v>
      </c>
      <c r="I15" s="187">
        <v>2527</v>
      </c>
      <c r="J15" s="93">
        <v>653</v>
      </c>
      <c r="K15" s="93">
        <v>600</v>
      </c>
      <c r="L15" s="185"/>
      <c r="M15" s="78" t="s">
        <v>39</v>
      </c>
      <c r="N15" s="186">
        <v>2525</v>
      </c>
      <c r="O15" s="93">
        <v>989</v>
      </c>
      <c r="P15" s="93">
        <v>980</v>
      </c>
      <c r="Q15" s="185"/>
      <c r="R15" s="95" t="s">
        <v>39</v>
      </c>
      <c r="S15" s="187">
        <v>2528</v>
      </c>
      <c r="T15" s="93">
        <v>262</v>
      </c>
      <c r="U15" s="93">
        <v>250</v>
      </c>
      <c r="V15" s="185"/>
      <c r="W15" s="95" t="s">
        <v>38</v>
      </c>
      <c r="X15" s="187" t="s">
        <v>381</v>
      </c>
      <c r="Y15" s="93">
        <v>256</v>
      </c>
      <c r="Z15" s="93">
        <v>200</v>
      </c>
      <c r="AA15" s="93"/>
    </row>
    <row r="16" spans="1:27" ht="21">
      <c r="A16" s="259"/>
      <c r="B16" s="260"/>
      <c r="C16" s="78" t="s">
        <v>39</v>
      </c>
      <c r="D16" s="187">
        <v>2524</v>
      </c>
      <c r="E16" s="92">
        <v>417</v>
      </c>
      <c r="F16" s="92">
        <v>400</v>
      </c>
      <c r="G16" s="80"/>
      <c r="H16" s="78" t="s">
        <v>39</v>
      </c>
      <c r="I16" s="108">
        <v>2526</v>
      </c>
      <c r="J16" s="74">
        <v>951</v>
      </c>
      <c r="K16" s="74">
        <v>900</v>
      </c>
      <c r="L16" s="80"/>
      <c r="M16" s="95" t="s">
        <v>96</v>
      </c>
      <c r="N16" s="162">
        <v>2524</v>
      </c>
      <c r="O16" s="74">
        <v>293</v>
      </c>
      <c r="P16" s="74">
        <v>1500</v>
      </c>
      <c r="Q16" s="80"/>
      <c r="R16" s="95" t="s">
        <v>96</v>
      </c>
      <c r="S16" s="77">
        <v>2524</v>
      </c>
      <c r="T16" s="79">
        <v>384</v>
      </c>
      <c r="U16" s="79">
        <v>2000</v>
      </c>
      <c r="V16" s="80"/>
      <c r="W16" s="95" t="s">
        <v>96</v>
      </c>
      <c r="X16" s="77">
        <v>2524</v>
      </c>
      <c r="Y16" s="79">
        <v>417</v>
      </c>
      <c r="Z16" s="79">
        <v>2000</v>
      </c>
      <c r="AA16" s="79"/>
    </row>
    <row r="17" spans="1:27" ht="21">
      <c r="A17" s="226"/>
      <c r="B17" s="226"/>
      <c r="C17" s="95" t="s">
        <v>96</v>
      </c>
      <c r="D17" s="190">
        <v>2523</v>
      </c>
      <c r="E17" s="92">
        <v>327</v>
      </c>
      <c r="F17" s="92">
        <v>1300</v>
      </c>
      <c r="G17" s="80"/>
      <c r="H17" s="95" t="s">
        <v>96</v>
      </c>
      <c r="I17" s="108">
        <v>2524</v>
      </c>
      <c r="J17" s="74">
        <v>277</v>
      </c>
      <c r="K17" s="74">
        <v>1500</v>
      </c>
      <c r="L17" s="80"/>
      <c r="M17" s="78"/>
      <c r="N17" s="162"/>
      <c r="O17" s="74"/>
      <c r="P17" s="74"/>
      <c r="Q17" s="80"/>
      <c r="R17" s="95"/>
      <c r="S17" s="77"/>
      <c r="T17" s="79"/>
      <c r="U17" s="79"/>
      <c r="V17" s="80"/>
      <c r="W17" s="78"/>
      <c r="X17" s="77"/>
      <c r="Y17" s="79"/>
      <c r="Z17" s="79"/>
      <c r="AA17" s="79"/>
    </row>
    <row r="18" spans="1:27" ht="21">
      <c r="A18" s="259"/>
      <c r="B18" s="226"/>
      <c r="C18" s="78"/>
      <c r="D18" s="77"/>
      <c r="E18" s="74"/>
      <c r="F18" s="74"/>
      <c r="G18" s="80"/>
      <c r="H18" s="78"/>
      <c r="I18" s="108"/>
      <c r="J18" s="74"/>
      <c r="K18" s="74"/>
      <c r="L18" s="80"/>
      <c r="M18" s="78"/>
      <c r="N18" s="162"/>
      <c r="O18" s="74"/>
      <c r="P18" s="74"/>
      <c r="Q18" s="80"/>
      <c r="R18" s="78"/>
      <c r="S18" s="77"/>
      <c r="T18" s="79"/>
      <c r="U18" s="79"/>
      <c r="V18" s="80"/>
      <c r="W18" s="78"/>
      <c r="X18" s="77"/>
      <c r="Y18" s="79"/>
      <c r="Z18" s="79"/>
      <c r="AA18" s="79"/>
    </row>
    <row r="19" spans="1:27" ht="21">
      <c r="A19" s="226"/>
      <c r="B19" s="226"/>
      <c r="C19" s="80"/>
      <c r="D19" s="77"/>
      <c r="E19" s="74"/>
      <c r="F19" s="74"/>
      <c r="G19" s="80"/>
      <c r="H19" s="80"/>
      <c r="I19" s="108"/>
      <c r="J19" s="74"/>
      <c r="K19" s="74"/>
      <c r="L19" s="80"/>
      <c r="M19" s="80"/>
      <c r="N19" s="162"/>
      <c r="O19" s="74"/>
      <c r="P19" s="74"/>
      <c r="Q19" s="80"/>
      <c r="R19" s="78"/>
      <c r="S19" s="77"/>
      <c r="T19" s="79"/>
      <c r="U19" s="79"/>
      <c r="V19" s="80"/>
      <c r="W19" s="80"/>
      <c r="X19" s="77"/>
      <c r="Y19" s="79"/>
      <c r="Z19" s="79"/>
      <c r="AA19" s="79"/>
    </row>
    <row r="20" spans="1:27" ht="21">
      <c r="A20" s="226"/>
      <c r="B20" s="226"/>
      <c r="C20" s="78"/>
      <c r="D20" s="85"/>
      <c r="E20" s="74"/>
      <c r="F20" s="74"/>
      <c r="G20" s="80"/>
      <c r="H20" s="78"/>
      <c r="I20" s="108"/>
      <c r="J20" s="74"/>
      <c r="K20" s="74"/>
      <c r="L20" s="80"/>
      <c r="M20" s="78"/>
      <c r="N20" s="162"/>
      <c r="O20" s="74"/>
      <c r="P20" s="74"/>
      <c r="Q20" s="80"/>
      <c r="R20" s="78"/>
      <c r="S20" s="85"/>
      <c r="T20" s="79"/>
      <c r="U20" s="79"/>
      <c r="V20" s="80"/>
      <c r="W20" s="78"/>
      <c r="X20" s="85"/>
      <c r="Y20" s="79"/>
      <c r="Z20" s="79"/>
      <c r="AA20" s="79"/>
    </row>
    <row r="21" spans="1:27" ht="21.75" thickBot="1">
      <c r="A21" s="261"/>
      <c r="B21" s="262" t="s">
        <v>43</v>
      </c>
      <c r="C21" s="81"/>
      <c r="D21" s="81"/>
      <c r="E21" s="81">
        <f>SUM(E15:E20)</f>
        <v>1080</v>
      </c>
      <c r="F21" s="81">
        <f>SUM(F15:F20)</f>
        <v>1870</v>
      </c>
      <c r="G21" s="81"/>
      <c r="H21" s="81"/>
      <c r="I21" s="33"/>
      <c r="J21" s="81">
        <f>SUM(J15:J20)</f>
        <v>1881</v>
      </c>
      <c r="K21" s="81">
        <f>SUM(K15:K20)</f>
        <v>3000</v>
      </c>
      <c r="L21" s="81"/>
      <c r="M21" s="81"/>
      <c r="N21" s="33"/>
      <c r="O21" s="81">
        <f>SUM(O15:O20)</f>
        <v>1282</v>
      </c>
      <c r="P21" s="81">
        <f>SUM(P15:P20)</f>
        <v>2480</v>
      </c>
      <c r="Q21" s="81"/>
      <c r="R21" s="81"/>
      <c r="S21" s="81"/>
      <c r="T21" s="81">
        <f>SUM(T15:T20)</f>
        <v>646</v>
      </c>
      <c r="U21" s="81">
        <f>SUM(U15:U20)</f>
        <v>2250</v>
      </c>
      <c r="V21" s="81"/>
      <c r="W21" s="81"/>
      <c r="X21" s="81"/>
      <c r="Y21" s="81">
        <f>SUM(Y15:Y20)</f>
        <v>673</v>
      </c>
      <c r="Z21" s="81">
        <f>SUM(Z15:Z20)</f>
        <v>2200</v>
      </c>
      <c r="AA21" s="81"/>
    </row>
    <row r="22" spans="1:27" ht="21">
      <c r="A22" s="259">
        <v>3</v>
      </c>
      <c r="B22" s="271" t="s">
        <v>87</v>
      </c>
      <c r="C22" s="80" t="s">
        <v>80</v>
      </c>
      <c r="D22" s="77"/>
      <c r="E22" s="74">
        <v>0</v>
      </c>
      <c r="F22" s="75">
        <v>0</v>
      </c>
      <c r="G22" s="79"/>
      <c r="H22" s="80" t="s">
        <v>80</v>
      </c>
      <c r="I22" s="77"/>
      <c r="J22" s="79">
        <v>0</v>
      </c>
      <c r="K22" s="75">
        <v>0</v>
      </c>
      <c r="L22" s="79"/>
      <c r="M22" s="80" t="s">
        <v>80</v>
      </c>
      <c r="N22" s="77"/>
      <c r="O22" s="79">
        <v>0</v>
      </c>
      <c r="P22" s="75">
        <v>0</v>
      </c>
      <c r="Q22" s="79"/>
      <c r="R22" s="80" t="s">
        <v>80</v>
      </c>
      <c r="S22" s="78"/>
      <c r="T22" s="79">
        <v>0</v>
      </c>
      <c r="U22" s="75">
        <v>0</v>
      </c>
      <c r="V22" s="79"/>
      <c r="W22" s="80" t="s">
        <v>80</v>
      </c>
      <c r="X22" s="77"/>
      <c r="Y22" s="79">
        <v>0</v>
      </c>
      <c r="Z22" s="75">
        <v>0</v>
      </c>
      <c r="AA22" s="75"/>
    </row>
    <row r="23" spans="1:27" ht="21">
      <c r="A23" s="226"/>
      <c r="B23" s="227"/>
      <c r="C23" s="78" t="s">
        <v>38</v>
      </c>
      <c r="D23" s="77"/>
      <c r="E23" s="74">
        <v>0</v>
      </c>
      <c r="F23" s="75">
        <v>0</v>
      </c>
      <c r="G23" s="79"/>
      <c r="H23" s="78" t="s">
        <v>38</v>
      </c>
      <c r="I23" s="77"/>
      <c r="J23" s="79">
        <v>0</v>
      </c>
      <c r="K23" s="75">
        <v>0</v>
      </c>
      <c r="L23" s="79"/>
      <c r="M23" s="78" t="s">
        <v>38</v>
      </c>
      <c r="N23" s="77"/>
      <c r="O23" s="79">
        <v>0</v>
      </c>
      <c r="P23" s="75">
        <v>0</v>
      </c>
      <c r="Q23" s="79"/>
      <c r="R23" s="78" t="s">
        <v>38</v>
      </c>
      <c r="S23" s="78"/>
      <c r="T23" s="79">
        <v>0</v>
      </c>
      <c r="U23" s="75">
        <v>0</v>
      </c>
      <c r="V23" s="79"/>
      <c r="W23" s="78" t="s">
        <v>38</v>
      </c>
      <c r="X23" s="77"/>
      <c r="Y23" s="79">
        <v>0</v>
      </c>
      <c r="Z23" s="75">
        <v>0</v>
      </c>
      <c r="AA23" s="75"/>
    </row>
    <row r="24" spans="1:27" ht="21">
      <c r="A24" s="259"/>
      <c r="B24" s="226"/>
      <c r="C24" s="78" t="s">
        <v>39</v>
      </c>
      <c r="D24" s="77"/>
      <c r="E24" s="74"/>
      <c r="F24" s="75"/>
      <c r="G24" s="79">
        <v>0</v>
      </c>
      <c r="H24" s="78" t="s">
        <v>39</v>
      </c>
      <c r="I24" s="77"/>
      <c r="J24" s="79"/>
      <c r="K24" s="75"/>
      <c r="L24" s="79">
        <v>0</v>
      </c>
      <c r="M24" s="78" t="s">
        <v>39</v>
      </c>
      <c r="N24" s="77"/>
      <c r="O24" s="79"/>
      <c r="P24" s="75"/>
      <c r="Q24" s="79">
        <v>0</v>
      </c>
      <c r="R24" s="78" t="s">
        <v>39</v>
      </c>
      <c r="S24" s="77"/>
      <c r="T24" s="79"/>
      <c r="U24" s="75"/>
      <c r="V24" s="74">
        <v>0</v>
      </c>
      <c r="W24" s="78" t="s">
        <v>39</v>
      </c>
      <c r="X24" s="77"/>
      <c r="Y24" s="79"/>
      <c r="Z24" s="75"/>
      <c r="AA24" s="75"/>
    </row>
    <row r="25" spans="1:27" ht="21">
      <c r="A25" s="226"/>
      <c r="B25" s="226"/>
      <c r="C25" s="80" t="s">
        <v>96</v>
      </c>
      <c r="D25" s="77"/>
      <c r="E25" s="74"/>
      <c r="F25" s="75"/>
      <c r="G25" s="79"/>
      <c r="H25" s="80" t="s">
        <v>39</v>
      </c>
      <c r="I25" s="77"/>
      <c r="J25" s="79">
        <v>0</v>
      </c>
      <c r="K25" s="75">
        <v>0</v>
      </c>
      <c r="L25" s="79"/>
      <c r="M25" s="80" t="s">
        <v>39</v>
      </c>
      <c r="N25" s="77"/>
      <c r="O25" s="79">
        <v>0</v>
      </c>
      <c r="P25" s="75">
        <v>0</v>
      </c>
      <c r="Q25" s="79"/>
      <c r="R25" s="80" t="s">
        <v>39</v>
      </c>
      <c r="S25" s="78"/>
      <c r="T25" s="79">
        <v>0</v>
      </c>
      <c r="U25" s="75">
        <v>0</v>
      </c>
      <c r="V25" s="79"/>
      <c r="W25" s="80" t="s">
        <v>39</v>
      </c>
      <c r="X25" s="77"/>
      <c r="Y25" s="79">
        <v>0</v>
      </c>
      <c r="Z25" s="75">
        <v>0</v>
      </c>
      <c r="AA25" s="75"/>
    </row>
    <row r="26" spans="1:27" ht="21">
      <c r="A26" s="226"/>
      <c r="B26" s="226"/>
      <c r="C26" s="78" t="s">
        <v>96</v>
      </c>
      <c r="D26" s="239">
        <v>2526</v>
      </c>
      <c r="E26" s="334">
        <v>168</v>
      </c>
      <c r="F26" s="231">
        <v>800</v>
      </c>
      <c r="G26" s="79"/>
      <c r="H26" s="78" t="s">
        <v>96</v>
      </c>
      <c r="I26" s="85">
        <v>2526</v>
      </c>
      <c r="J26" s="79">
        <v>161</v>
      </c>
      <c r="K26" s="75">
        <v>1500</v>
      </c>
      <c r="L26" s="79"/>
      <c r="M26" s="78" t="s">
        <v>96</v>
      </c>
      <c r="N26" s="85">
        <v>2526</v>
      </c>
      <c r="O26" s="79">
        <v>196</v>
      </c>
      <c r="P26" s="75">
        <v>2000</v>
      </c>
      <c r="Q26" s="79"/>
      <c r="R26" s="78" t="s">
        <v>96</v>
      </c>
      <c r="S26" s="80">
        <v>2527</v>
      </c>
      <c r="T26" s="79">
        <v>337</v>
      </c>
      <c r="U26" s="75">
        <v>2200</v>
      </c>
      <c r="V26" s="79"/>
      <c r="W26" s="78" t="s">
        <v>96</v>
      </c>
      <c r="X26" s="85">
        <v>2527</v>
      </c>
      <c r="Y26" s="79">
        <v>456</v>
      </c>
      <c r="Z26" s="75">
        <v>2600</v>
      </c>
      <c r="AA26" s="75"/>
    </row>
    <row r="27" spans="1:27" ht="21.75" thickBot="1">
      <c r="A27" s="261"/>
      <c r="B27" s="262" t="s">
        <v>43</v>
      </c>
      <c r="C27" s="84"/>
      <c r="D27" s="106"/>
      <c r="E27" s="81">
        <f>SUM(E25:E26)</f>
        <v>168</v>
      </c>
      <c r="F27" s="81">
        <f>SUM(F25:F26)</f>
        <v>800</v>
      </c>
      <c r="G27" s="84"/>
      <c r="H27" s="84"/>
      <c r="I27" s="84"/>
      <c r="J27" s="81">
        <f>SUM(J25:J26)</f>
        <v>161</v>
      </c>
      <c r="K27" s="81">
        <f>SUM(K25:K26)</f>
        <v>1500</v>
      </c>
      <c r="L27" s="57"/>
      <c r="M27" s="84"/>
      <c r="N27" s="84"/>
      <c r="O27" s="81">
        <f>SUM(O25:O26)</f>
        <v>196</v>
      </c>
      <c r="P27" s="81">
        <f>SUM(P25:P26)</f>
        <v>2000</v>
      </c>
      <c r="Q27" s="84"/>
      <c r="R27" s="84"/>
      <c r="S27" s="84"/>
      <c r="T27" s="81">
        <f>SUM(T25:T26)</f>
        <v>337</v>
      </c>
      <c r="U27" s="81">
        <f>SUM(U25:U26)</f>
        <v>2200</v>
      </c>
      <c r="V27" s="84"/>
      <c r="W27" s="84"/>
      <c r="X27" s="84"/>
      <c r="Y27" s="81">
        <f>SUM(Y25:Y26)</f>
        <v>456</v>
      </c>
      <c r="Z27" s="81">
        <f>SUM(Z25:Z26)</f>
        <v>2600</v>
      </c>
      <c r="AA27" s="81"/>
    </row>
    <row r="28" spans="1:27" ht="21">
      <c r="A28" s="259">
        <v>4</v>
      </c>
      <c r="B28" s="271" t="s">
        <v>92</v>
      </c>
      <c r="C28" s="80" t="s">
        <v>80</v>
      </c>
      <c r="D28" s="77"/>
      <c r="E28" s="74">
        <v>0</v>
      </c>
      <c r="F28" s="75">
        <v>0</v>
      </c>
      <c r="G28" s="80"/>
      <c r="H28" s="80" t="s">
        <v>80</v>
      </c>
      <c r="I28" s="78"/>
      <c r="J28" s="79">
        <v>0</v>
      </c>
      <c r="K28" s="75">
        <v>0</v>
      </c>
      <c r="L28" s="109"/>
      <c r="M28" s="80" t="s">
        <v>80</v>
      </c>
      <c r="N28" s="78"/>
      <c r="O28" s="79">
        <v>0</v>
      </c>
      <c r="P28" s="75">
        <v>0</v>
      </c>
      <c r="Q28" s="80"/>
      <c r="R28" s="80" t="s">
        <v>80</v>
      </c>
      <c r="S28" s="78"/>
      <c r="T28" s="79">
        <v>0</v>
      </c>
      <c r="U28" s="75">
        <v>0</v>
      </c>
      <c r="V28" s="80"/>
      <c r="W28" s="80" t="s">
        <v>80</v>
      </c>
      <c r="X28" s="78"/>
      <c r="Y28" s="79">
        <v>0</v>
      </c>
      <c r="Z28" s="75">
        <v>0</v>
      </c>
      <c r="AA28" s="75"/>
    </row>
    <row r="29" spans="1:27" ht="21">
      <c r="A29" s="226"/>
      <c r="B29" s="227"/>
      <c r="C29" s="80" t="s">
        <v>80</v>
      </c>
      <c r="D29" s="237"/>
      <c r="E29" s="334"/>
      <c r="F29" s="231"/>
      <c r="G29" s="80"/>
      <c r="H29" s="80" t="s">
        <v>80</v>
      </c>
      <c r="I29" s="78"/>
      <c r="J29" s="79">
        <v>0</v>
      </c>
      <c r="K29" s="75">
        <v>0</v>
      </c>
      <c r="L29" s="109"/>
      <c r="M29" s="80" t="s">
        <v>80</v>
      </c>
      <c r="N29" s="78"/>
      <c r="O29" s="79">
        <v>0</v>
      </c>
      <c r="P29" s="75">
        <v>0</v>
      </c>
      <c r="Q29" s="80"/>
      <c r="R29" s="80" t="s">
        <v>80</v>
      </c>
      <c r="S29" s="78"/>
      <c r="T29" s="79">
        <v>0</v>
      </c>
      <c r="U29" s="75">
        <v>0</v>
      </c>
      <c r="V29" s="80"/>
      <c r="W29" s="80" t="s">
        <v>80</v>
      </c>
      <c r="X29" s="78"/>
      <c r="Y29" s="79">
        <v>0</v>
      </c>
      <c r="Z29" s="75">
        <v>0</v>
      </c>
      <c r="AA29" s="75"/>
    </row>
    <row r="30" spans="1:27" ht="21">
      <c r="A30" s="259"/>
      <c r="B30" s="226"/>
      <c r="C30" s="80" t="s">
        <v>91</v>
      </c>
      <c r="D30" s="237"/>
      <c r="E30" s="334">
        <v>0</v>
      </c>
      <c r="F30" s="231">
        <v>0</v>
      </c>
      <c r="G30" s="80"/>
      <c r="H30" s="80" t="s">
        <v>91</v>
      </c>
      <c r="I30" s="78"/>
      <c r="J30" s="79">
        <v>0</v>
      </c>
      <c r="K30" s="75">
        <v>0</v>
      </c>
      <c r="L30" s="109"/>
      <c r="M30" s="80" t="s">
        <v>91</v>
      </c>
      <c r="N30" s="78"/>
      <c r="O30" s="79">
        <v>0</v>
      </c>
      <c r="P30" s="75">
        <v>0</v>
      </c>
      <c r="Q30" s="80"/>
      <c r="R30" s="80" t="s">
        <v>91</v>
      </c>
      <c r="S30" s="78"/>
      <c r="T30" s="79">
        <v>0</v>
      </c>
      <c r="U30" s="75">
        <v>0</v>
      </c>
      <c r="V30" s="80"/>
      <c r="W30" s="80" t="s">
        <v>91</v>
      </c>
      <c r="X30" s="78"/>
      <c r="Y30" s="79">
        <v>0</v>
      </c>
      <c r="Z30" s="75">
        <v>0</v>
      </c>
      <c r="AA30" s="75"/>
    </row>
    <row r="31" spans="1:27" ht="21">
      <c r="A31" s="226"/>
      <c r="B31" s="226"/>
      <c r="C31" s="80" t="s">
        <v>91</v>
      </c>
      <c r="D31" s="77"/>
      <c r="E31" s="74">
        <v>0</v>
      </c>
      <c r="F31" s="75">
        <v>0</v>
      </c>
      <c r="G31" s="80"/>
      <c r="H31" s="80" t="s">
        <v>91</v>
      </c>
      <c r="I31" s="78"/>
      <c r="J31" s="79">
        <v>0</v>
      </c>
      <c r="K31" s="75">
        <v>0</v>
      </c>
      <c r="L31" s="109"/>
      <c r="M31" s="80" t="s">
        <v>91</v>
      </c>
      <c r="N31" s="78"/>
      <c r="O31" s="79">
        <v>0</v>
      </c>
      <c r="P31" s="75">
        <v>0</v>
      </c>
      <c r="Q31" s="80"/>
      <c r="R31" s="80" t="s">
        <v>91</v>
      </c>
      <c r="S31" s="78"/>
      <c r="T31" s="79">
        <v>0</v>
      </c>
      <c r="U31" s="75">
        <v>0</v>
      </c>
      <c r="V31" s="80"/>
      <c r="W31" s="80" t="s">
        <v>91</v>
      </c>
      <c r="X31" s="78"/>
      <c r="Y31" s="79">
        <v>0</v>
      </c>
      <c r="Z31" s="75">
        <v>0</v>
      </c>
      <c r="AA31" s="75"/>
    </row>
    <row r="32" spans="1:27" ht="21">
      <c r="A32" s="226"/>
      <c r="B32" s="226"/>
      <c r="C32" s="78" t="s">
        <v>96</v>
      </c>
      <c r="D32" s="85">
        <v>2521</v>
      </c>
      <c r="E32" s="74">
        <v>339</v>
      </c>
      <c r="F32" s="75">
        <v>500</v>
      </c>
      <c r="G32" s="80"/>
      <c r="H32" s="78" t="s">
        <v>96</v>
      </c>
      <c r="I32" s="80">
        <v>2521</v>
      </c>
      <c r="J32" s="79">
        <v>330</v>
      </c>
      <c r="K32" s="75">
        <v>1100</v>
      </c>
      <c r="L32" s="109"/>
      <c r="M32" s="78" t="s">
        <v>96</v>
      </c>
      <c r="N32" s="80">
        <v>2521</v>
      </c>
      <c r="O32" s="79">
        <v>294</v>
      </c>
      <c r="P32" s="75">
        <v>1200</v>
      </c>
      <c r="Q32" s="80"/>
      <c r="R32" s="78" t="s">
        <v>96</v>
      </c>
      <c r="S32" s="80">
        <v>2521</v>
      </c>
      <c r="T32" s="79">
        <v>305</v>
      </c>
      <c r="U32" s="75">
        <v>1300</v>
      </c>
      <c r="V32" s="80"/>
      <c r="W32" s="78" t="s">
        <v>96</v>
      </c>
      <c r="X32" s="80">
        <v>2521</v>
      </c>
      <c r="Y32" s="79">
        <v>326</v>
      </c>
      <c r="Z32" s="75">
        <v>500</v>
      </c>
      <c r="AA32" s="75"/>
    </row>
    <row r="33" spans="1:27" ht="21.75" thickBot="1">
      <c r="A33" s="261"/>
      <c r="B33" s="262" t="s">
        <v>43</v>
      </c>
      <c r="C33" s="84"/>
      <c r="D33" s="106"/>
      <c r="E33" s="81">
        <f>+E32</f>
        <v>339</v>
      </c>
      <c r="F33" s="81">
        <v>500</v>
      </c>
      <c r="G33" s="84"/>
      <c r="H33" s="84"/>
      <c r="I33" s="84"/>
      <c r="J33" s="81">
        <f>SUM(J28:J32)</f>
        <v>330</v>
      </c>
      <c r="K33" s="81">
        <f>SUM(K28:K32)</f>
        <v>1100</v>
      </c>
      <c r="L33" s="57"/>
      <c r="M33" s="84"/>
      <c r="N33" s="84"/>
      <c r="O33" s="81">
        <f>SUM(O28:O32)</f>
        <v>294</v>
      </c>
      <c r="P33" s="81">
        <f>SUM(P28:P32)</f>
        <v>1200</v>
      </c>
      <c r="Q33" s="84"/>
      <c r="R33" s="84"/>
      <c r="S33" s="84"/>
      <c r="T33" s="81">
        <f>SUM(T28:T32)</f>
        <v>305</v>
      </c>
      <c r="U33" s="81">
        <f>SUM(U28:U32)</f>
        <v>1300</v>
      </c>
      <c r="V33" s="84"/>
      <c r="W33" s="84"/>
      <c r="X33" s="84"/>
      <c r="Y33" s="81">
        <f>SUM(Y28:Y32)</f>
        <v>326</v>
      </c>
      <c r="Z33" s="81">
        <f>SUM(Z28:Z32)</f>
        <v>500</v>
      </c>
      <c r="AA33" s="81"/>
    </row>
    <row r="34" spans="1:27" ht="21">
      <c r="A34" s="259">
        <v>5</v>
      </c>
      <c r="B34" s="271" t="s">
        <v>94</v>
      </c>
      <c r="C34" s="80" t="s">
        <v>38</v>
      </c>
      <c r="D34" s="77">
        <v>2526</v>
      </c>
      <c r="E34" s="35">
        <v>833</v>
      </c>
      <c r="F34" s="36">
        <v>1200</v>
      </c>
      <c r="G34" s="80"/>
      <c r="H34" s="80" t="s">
        <v>38</v>
      </c>
      <c r="I34" s="37">
        <v>2527</v>
      </c>
      <c r="J34" s="35">
        <v>667</v>
      </c>
      <c r="K34" s="36">
        <v>1200</v>
      </c>
      <c r="L34" s="109"/>
      <c r="M34" s="80" t="s">
        <v>38</v>
      </c>
      <c r="N34" s="37">
        <v>2528</v>
      </c>
      <c r="O34" s="35">
        <v>528</v>
      </c>
      <c r="P34" s="36">
        <v>1200</v>
      </c>
      <c r="Q34" s="80"/>
      <c r="R34" s="80" t="s">
        <v>38</v>
      </c>
      <c r="S34" s="37">
        <v>2529</v>
      </c>
      <c r="T34" s="38">
        <v>820</v>
      </c>
      <c r="U34" s="36">
        <v>1200</v>
      </c>
      <c r="V34" s="80"/>
      <c r="W34" s="80" t="s">
        <v>38</v>
      </c>
      <c r="X34" s="37">
        <v>2529</v>
      </c>
      <c r="Y34" s="38">
        <v>820</v>
      </c>
      <c r="Z34" s="36">
        <v>1200</v>
      </c>
      <c r="AA34" s="36"/>
    </row>
    <row r="35" spans="1:27" ht="21">
      <c r="A35" s="226"/>
      <c r="B35" s="227"/>
      <c r="C35" s="78" t="s">
        <v>39</v>
      </c>
      <c r="D35" s="77"/>
      <c r="E35" s="74"/>
      <c r="F35" s="75"/>
      <c r="G35" s="80"/>
      <c r="H35" s="78" t="s">
        <v>39</v>
      </c>
      <c r="I35" s="78"/>
      <c r="J35" s="79"/>
      <c r="K35" s="75"/>
      <c r="L35" s="109"/>
      <c r="M35" s="78" t="s">
        <v>39</v>
      </c>
      <c r="N35" s="78"/>
      <c r="O35" s="79"/>
      <c r="P35" s="75"/>
      <c r="Q35" s="80"/>
      <c r="R35" s="78" t="s">
        <v>39</v>
      </c>
      <c r="S35" s="78"/>
      <c r="T35" s="79"/>
      <c r="U35" s="75"/>
      <c r="V35" s="80"/>
      <c r="W35" s="78" t="s">
        <v>39</v>
      </c>
      <c r="X35" s="78"/>
      <c r="Y35" s="79"/>
      <c r="Z35" s="75"/>
      <c r="AA35" s="75"/>
    </row>
    <row r="36" spans="1:27" ht="21">
      <c r="A36" s="259"/>
      <c r="B36" s="226"/>
      <c r="C36" s="78" t="s">
        <v>96</v>
      </c>
      <c r="D36" s="77"/>
      <c r="E36" s="74">
        <v>0</v>
      </c>
      <c r="F36" s="75">
        <v>0</v>
      </c>
      <c r="G36" s="80"/>
      <c r="H36" s="78" t="s">
        <v>96</v>
      </c>
      <c r="I36" s="78"/>
      <c r="J36" s="79">
        <v>0</v>
      </c>
      <c r="K36" s="75">
        <v>0</v>
      </c>
      <c r="L36" s="109"/>
      <c r="M36" s="78" t="s">
        <v>96</v>
      </c>
      <c r="N36" s="78"/>
      <c r="O36" s="79">
        <v>0</v>
      </c>
      <c r="P36" s="75">
        <v>0</v>
      </c>
      <c r="Q36" s="80"/>
      <c r="R36" s="78" t="s">
        <v>96</v>
      </c>
      <c r="S36" s="78"/>
      <c r="T36" s="79">
        <v>0</v>
      </c>
      <c r="U36" s="75">
        <v>0</v>
      </c>
      <c r="V36" s="80"/>
      <c r="W36" s="78" t="s">
        <v>96</v>
      </c>
      <c r="X36" s="78"/>
      <c r="Y36" s="79">
        <v>0</v>
      </c>
      <c r="Z36" s="75">
        <v>0</v>
      </c>
      <c r="AA36" s="75"/>
    </row>
    <row r="37" spans="1:27" ht="21.75" thickBot="1">
      <c r="A37" s="261"/>
      <c r="B37" s="262" t="s">
        <v>43</v>
      </c>
      <c r="C37" s="84"/>
      <c r="D37" s="106"/>
      <c r="E37" s="81">
        <f>SUM(E34:E36)</f>
        <v>833</v>
      </c>
      <c r="F37" s="81">
        <f>SUM(F34:F36)</f>
        <v>1200</v>
      </c>
      <c r="G37" s="84"/>
      <c r="H37" s="84"/>
      <c r="I37" s="84"/>
      <c r="J37" s="81">
        <f>SUM(J34:J36)</f>
        <v>667</v>
      </c>
      <c r="K37" s="81">
        <f>SUM(K34:K36)</f>
        <v>1200</v>
      </c>
      <c r="L37" s="57"/>
      <c r="M37" s="84"/>
      <c r="N37" s="84"/>
      <c r="O37" s="81">
        <f>SUM(O34:O36)</f>
        <v>528</v>
      </c>
      <c r="P37" s="81">
        <f>SUM(P34:P36)</f>
        <v>1200</v>
      </c>
      <c r="Q37" s="84"/>
      <c r="R37" s="84"/>
      <c r="S37" s="84"/>
      <c r="T37" s="81">
        <f>SUM(T34:T36)</f>
        <v>820</v>
      </c>
      <c r="U37" s="81">
        <f>SUM(U34:U36)</f>
        <v>1200</v>
      </c>
      <c r="V37" s="84"/>
      <c r="W37" s="84"/>
      <c r="X37" s="84"/>
      <c r="Y37" s="81">
        <f>SUM(Y34:Y36)</f>
        <v>820</v>
      </c>
      <c r="Z37" s="81">
        <v>1200</v>
      </c>
      <c r="AA37" s="81"/>
    </row>
  </sheetData>
  <mergeCells count="9">
    <mergeCell ref="W3:AA3"/>
    <mergeCell ref="A1:AA1"/>
    <mergeCell ref="A2:AA2"/>
    <mergeCell ref="A3:A4"/>
    <mergeCell ref="B3:B4"/>
    <mergeCell ref="C3:G3"/>
    <mergeCell ref="H3:L3"/>
    <mergeCell ref="M3:Q3"/>
    <mergeCell ref="R3:V3"/>
  </mergeCells>
  <printOptions horizontalCentered="1"/>
  <pageMargins left="0" right="0" top="0.74803149606299213" bottom="0" header="0.31496062992125984" footer="0.31496062992125984"/>
  <pageSetup paperSize="9" scale="65" orientation="landscape" horizont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5:CR15"/>
  <sheetViews>
    <sheetView workbookViewId="0">
      <selection activeCell="C5" sqref="C5:F5"/>
    </sheetView>
  </sheetViews>
  <sheetFormatPr defaultRowHeight="14.25"/>
  <cols>
    <col min="2" max="2" width="16.875" customWidth="1"/>
  </cols>
  <sheetData>
    <row r="5" spans="1:96" ht="21">
      <c r="A5" s="481" t="s">
        <v>0</v>
      </c>
      <c r="B5" s="481" t="s">
        <v>1</v>
      </c>
      <c r="C5" s="481" t="s">
        <v>541</v>
      </c>
      <c r="D5" s="481"/>
      <c r="E5" s="481"/>
      <c r="F5" s="481"/>
      <c r="G5" s="481" t="s">
        <v>542</v>
      </c>
      <c r="H5" s="481"/>
      <c r="I5" s="481"/>
      <c r="J5" s="459" t="s">
        <v>543</v>
      </c>
      <c r="K5" s="460"/>
      <c r="L5" s="461"/>
      <c r="M5" s="459" t="s">
        <v>544</v>
      </c>
      <c r="N5" s="460"/>
      <c r="O5" s="461"/>
      <c r="P5" s="459" t="s">
        <v>6</v>
      </c>
      <c r="Q5" s="460"/>
      <c r="R5" s="461"/>
      <c r="S5" s="459" t="s">
        <v>545</v>
      </c>
      <c r="T5" s="460"/>
      <c r="U5" s="461"/>
      <c r="V5" s="459" t="s">
        <v>546</v>
      </c>
      <c r="W5" s="460"/>
      <c r="X5" s="461"/>
      <c r="Y5" s="459" t="s">
        <v>9</v>
      </c>
      <c r="Z5" s="460"/>
      <c r="AA5" s="461"/>
      <c r="AB5" s="459" t="s">
        <v>10</v>
      </c>
      <c r="AC5" s="460"/>
      <c r="AD5" s="461"/>
      <c r="AE5" s="459" t="s">
        <v>547</v>
      </c>
      <c r="AF5" s="460"/>
      <c r="AG5" s="461"/>
      <c r="AH5" s="459" t="s">
        <v>12</v>
      </c>
      <c r="AI5" s="460"/>
      <c r="AJ5" s="461"/>
      <c r="AK5" s="459" t="s">
        <v>548</v>
      </c>
      <c r="AL5" s="460"/>
      <c r="AM5" s="461"/>
      <c r="AN5" s="459" t="s">
        <v>14</v>
      </c>
      <c r="AO5" s="460"/>
      <c r="AP5" s="461"/>
      <c r="AQ5" s="459" t="s">
        <v>549</v>
      </c>
      <c r="AR5" s="460"/>
      <c r="AS5" s="461"/>
      <c r="AT5" s="459" t="s">
        <v>550</v>
      </c>
      <c r="AU5" s="460"/>
      <c r="AV5" s="461"/>
      <c r="AW5" s="459" t="s">
        <v>17</v>
      </c>
      <c r="AX5" s="460"/>
      <c r="AY5" s="461"/>
      <c r="AZ5" s="459" t="s">
        <v>551</v>
      </c>
      <c r="BA5" s="460"/>
      <c r="BB5" s="461"/>
      <c r="BC5" s="459" t="s">
        <v>552</v>
      </c>
      <c r="BD5" s="460"/>
      <c r="BE5" s="461"/>
      <c r="BF5" s="459" t="s">
        <v>554</v>
      </c>
      <c r="BG5" s="460"/>
      <c r="BH5" s="461"/>
      <c r="BI5" s="459" t="s">
        <v>555</v>
      </c>
      <c r="BJ5" s="460"/>
      <c r="BK5" s="461"/>
      <c r="BL5" s="459" t="s">
        <v>557</v>
      </c>
      <c r="BM5" s="460"/>
      <c r="BN5" s="461"/>
      <c r="BO5" s="459" t="s">
        <v>558</v>
      </c>
      <c r="BP5" s="460"/>
      <c r="BQ5" s="461"/>
      <c r="BR5" s="459" t="s">
        <v>24</v>
      </c>
      <c r="BS5" s="460"/>
      <c r="BT5" s="461"/>
      <c r="BU5" s="459" t="s">
        <v>25</v>
      </c>
      <c r="BV5" s="460"/>
      <c r="BW5" s="461"/>
      <c r="BX5" s="459" t="s">
        <v>26</v>
      </c>
      <c r="BY5" s="460"/>
      <c r="BZ5" s="461"/>
      <c r="CA5" s="459" t="s">
        <v>27</v>
      </c>
      <c r="CB5" s="460"/>
      <c r="CC5" s="461"/>
      <c r="CD5" s="459" t="s">
        <v>556</v>
      </c>
      <c r="CE5" s="460"/>
      <c r="CF5" s="461"/>
      <c r="CG5" s="459" t="s">
        <v>29</v>
      </c>
      <c r="CH5" s="460"/>
      <c r="CI5" s="461"/>
      <c r="CJ5" s="459" t="s">
        <v>559</v>
      </c>
      <c r="CK5" s="460"/>
      <c r="CL5" s="461"/>
      <c r="CM5" s="459" t="s">
        <v>31</v>
      </c>
      <c r="CN5" s="460"/>
      <c r="CO5" s="461"/>
      <c r="CP5" s="478" t="s">
        <v>43</v>
      </c>
      <c r="CQ5" s="479"/>
      <c r="CR5" s="480"/>
    </row>
    <row r="6" spans="1:96" ht="24">
      <c r="A6" s="481"/>
      <c r="B6" s="481"/>
      <c r="C6" s="72" t="s">
        <v>32</v>
      </c>
      <c r="D6" s="427" t="s">
        <v>33</v>
      </c>
      <c r="E6" s="164" t="s">
        <v>34</v>
      </c>
      <c r="F6" s="427" t="s">
        <v>35</v>
      </c>
      <c r="G6" s="72" t="s">
        <v>32</v>
      </c>
      <c r="H6" s="164" t="s">
        <v>34</v>
      </c>
      <c r="I6" s="427" t="s">
        <v>35</v>
      </c>
      <c r="J6" s="72" t="s">
        <v>32</v>
      </c>
      <c r="K6" s="164" t="s">
        <v>34</v>
      </c>
      <c r="L6" s="427" t="s">
        <v>35</v>
      </c>
      <c r="M6" s="73" t="s">
        <v>32</v>
      </c>
      <c r="N6" s="164" t="s">
        <v>34</v>
      </c>
      <c r="O6" s="427" t="s">
        <v>35</v>
      </c>
      <c r="P6" s="73" t="s">
        <v>32</v>
      </c>
      <c r="Q6" s="164" t="s">
        <v>34</v>
      </c>
      <c r="R6" s="427" t="s">
        <v>35</v>
      </c>
      <c r="S6" s="73" t="s">
        <v>32</v>
      </c>
      <c r="T6" s="164" t="s">
        <v>34</v>
      </c>
      <c r="U6" s="427" t="s">
        <v>35</v>
      </c>
      <c r="V6" s="73" t="s">
        <v>32</v>
      </c>
      <c r="W6" s="164" t="s">
        <v>34</v>
      </c>
      <c r="X6" s="427" t="s">
        <v>35</v>
      </c>
      <c r="Y6" s="73" t="s">
        <v>32</v>
      </c>
      <c r="Z6" s="164" t="s">
        <v>34</v>
      </c>
      <c r="AA6" s="427" t="s">
        <v>35</v>
      </c>
      <c r="AB6" s="73" t="s">
        <v>32</v>
      </c>
      <c r="AC6" s="164" t="s">
        <v>34</v>
      </c>
      <c r="AD6" s="427" t="s">
        <v>35</v>
      </c>
      <c r="AE6" s="73" t="s">
        <v>32</v>
      </c>
      <c r="AF6" s="164" t="s">
        <v>34</v>
      </c>
      <c r="AG6" s="427" t="s">
        <v>35</v>
      </c>
      <c r="AH6" s="73" t="s">
        <v>32</v>
      </c>
      <c r="AI6" s="164" t="s">
        <v>34</v>
      </c>
      <c r="AJ6" s="427" t="s">
        <v>35</v>
      </c>
      <c r="AK6" s="73" t="s">
        <v>32</v>
      </c>
      <c r="AL6" s="164" t="s">
        <v>34</v>
      </c>
      <c r="AM6" s="427" t="s">
        <v>35</v>
      </c>
      <c r="AN6" s="73" t="s">
        <v>32</v>
      </c>
      <c r="AO6" s="164" t="s">
        <v>34</v>
      </c>
      <c r="AP6" s="427" t="s">
        <v>35</v>
      </c>
      <c r="AQ6" s="73" t="s">
        <v>32</v>
      </c>
      <c r="AR6" s="164" t="s">
        <v>34</v>
      </c>
      <c r="AS6" s="427" t="s">
        <v>35</v>
      </c>
      <c r="AT6" s="73" t="s">
        <v>32</v>
      </c>
      <c r="AU6" s="164" t="s">
        <v>34</v>
      </c>
      <c r="AV6" s="427" t="s">
        <v>35</v>
      </c>
      <c r="AW6" s="73" t="s">
        <v>32</v>
      </c>
      <c r="AX6" s="164" t="s">
        <v>34</v>
      </c>
      <c r="AY6" s="427" t="s">
        <v>35</v>
      </c>
      <c r="AZ6" s="73" t="s">
        <v>32</v>
      </c>
      <c r="BA6" s="164" t="s">
        <v>34</v>
      </c>
      <c r="BB6" s="427" t="s">
        <v>35</v>
      </c>
      <c r="BC6" s="73" t="s">
        <v>32</v>
      </c>
      <c r="BD6" s="164" t="s">
        <v>34</v>
      </c>
      <c r="BE6" s="427" t="s">
        <v>35</v>
      </c>
      <c r="BF6" s="73" t="s">
        <v>32</v>
      </c>
      <c r="BG6" s="164" t="s">
        <v>34</v>
      </c>
      <c r="BH6" s="427" t="s">
        <v>35</v>
      </c>
      <c r="BI6" s="73" t="s">
        <v>32</v>
      </c>
      <c r="BJ6" s="164" t="s">
        <v>34</v>
      </c>
      <c r="BK6" s="427" t="s">
        <v>35</v>
      </c>
      <c r="BL6" s="73" t="s">
        <v>32</v>
      </c>
      <c r="BM6" s="164" t="s">
        <v>34</v>
      </c>
      <c r="BN6" s="427" t="s">
        <v>35</v>
      </c>
      <c r="BO6" s="73" t="s">
        <v>32</v>
      </c>
      <c r="BP6" s="164" t="s">
        <v>34</v>
      </c>
      <c r="BQ6" s="427" t="s">
        <v>35</v>
      </c>
      <c r="BR6" s="73" t="s">
        <v>32</v>
      </c>
      <c r="BS6" s="164" t="s">
        <v>34</v>
      </c>
      <c r="BT6" s="427" t="s">
        <v>35</v>
      </c>
      <c r="BU6" s="73" t="s">
        <v>32</v>
      </c>
      <c r="BV6" s="164" t="s">
        <v>34</v>
      </c>
      <c r="BW6" s="427" t="s">
        <v>35</v>
      </c>
      <c r="BX6" s="73" t="s">
        <v>32</v>
      </c>
      <c r="BY6" s="164" t="s">
        <v>34</v>
      </c>
      <c r="BZ6" s="427" t="s">
        <v>35</v>
      </c>
      <c r="CA6" s="73" t="s">
        <v>32</v>
      </c>
      <c r="CB6" s="164" t="s">
        <v>34</v>
      </c>
      <c r="CC6" s="427" t="s">
        <v>35</v>
      </c>
      <c r="CD6" s="73" t="s">
        <v>32</v>
      </c>
      <c r="CE6" s="427" t="s">
        <v>34</v>
      </c>
      <c r="CF6" s="427" t="s">
        <v>35</v>
      </c>
      <c r="CG6" s="73" t="s">
        <v>32</v>
      </c>
      <c r="CH6" s="427" t="s">
        <v>34</v>
      </c>
      <c r="CI6" s="427" t="s">
        <v>35</v>
      </c>
      <c r="CJ6" s="73" t="s">
        <v>32</v>
      </c>
      <c r="CK6" s="427" t="s">
        <v>34</v>
      </c>
      <c r="CL6" s="427" t="s">
        <v>35</v>
      </c>
      <c r="CM6" s="73" t="s">
        <v>32</v>
      </c>
      <c r="CN6" s="427" t="s">
        <v>34</v>
      </c>
      <c r="CO6" s="427" t="s">
        <v>35</v>
      </c>
      <c r="CP6" s="221" t="s">
        <v>32</v>
      </c>
      <c r="CQ6" s="222" t="s">
        <v>34</v>
      </c>
      <c r="CR6" s="222" t="s">
        <v>35</v>
      </c>
    </row>
    <row r="7" spans="1:96" ht="21">
      <c r="A7" s="166" t="s">
        <v>631</v>
      </c>
      <c r="B7" s="132"/>
      <c r="C7" s="155"/>
      <c r="D7" s="215"/>
      <c r="E7" s="192"/>
      <c r="F7" s="192"/>
      <c r="G7" s="155"/>
      <c r="H7" s="192"/>
      <c r="I7" s="192"/>
      <c r="J7" s="155"/>
      <c r="K7" s="192"/>
      <c r="L7" s="192"/>
      <c r="M7" s="155"/>
      <c r="N7" s="156"/>
      <c r="O7" s="156"/>
      <c r="P7" s="155"/>
      <c r="Q7" s="156"/>
      <c r="R7" s="156"/>
      <c r="S7" s="155"/>
      <c r="T7" s="192"/>
      <c r="U7" s="192"/>
      <c r="V7" s="155"/>
      <c r="W7" s="156"/>
      <c r="X7" s="156"/>
      <c r="Y7" s="155"/>
      <c r="Z7" s="156"/>
      <c r="AA7" s="156"/>
      <c r="AB7" s="155"/>
      <c r="AC7" s="156"/>
      <c r="AD7" s="156"/>
      <c r="AE7" s="155"/>
      <c r="AF7" s="156"/>
      <c r="AG7" s="156"/>
      <c r="AH7" s="155"/>
      <c r="AI7" s="156"/>
      <c r="AJ7" s="156"/>
      <c r="AK7" s="155"/>
      <c r="AL7" s="156"/>
      <c r="AM7" s="156"/>
      <c r="AN7" s="155"/>
      <c r="AO7" s="156"/>
      <c r="AP7" s="156"/>
      <c r="AQ7" s="155"/>
      <c r="AR7" s="156"/>
      <c r="AS7" s="156"/>
      <c r="AT7" s="155"/>
      <c r="AU7" s="156"/>
      <c r="AV7" s="156"/>
      <c r="AW7" s="155"/>
      <c r="AX7" s="156"/>
      <c r="AY7" s="156"/>
      <c r="AZ7" s="155"/>
      <c r="BA7" s="156"/>
      <c r="BB7" s="156"/>
      <c r="BC7" s="155"/>
      <c r="BD7" s="156"/>
      <c r="BE7" s="156"/>
      <c r="BF7" s="155"/>
      <c r="BG7" s="156"/>
      <c r="BH7" s="156"/>
      <c r="BI7" s="155"/>
      <c r="BJ7" s="156"/>
      <c r="BK7" s="156"/>
      <c r="BL7" s="155"/>
      <c r="BM7" s="156"/>
      <c r="BN7" s="156"/>
      <c r="BO7" s="155"/>
      <c r="BP7" s="156"/>
      <c r="BQ7" s="156"/>
      <c r="BR7" s="155"/>
      <c r="BS7" s="156"/>
      <c r="BT7" s="156"/>
      <c r="BU7" s="155"/>
      <c r="BV7" s="156"/>
      <c r="BW7" s="156"/>
      <c r="BX7" s="155"/>
      <c r="BY7" s="156"/>
      <c r="BZ7" s="156"/>
      <c r="CA7" s="155"/>
      <c r="CB7" s="156"/>
      <c r="CC7" s="156"/>
      <c r="CD7" s="155"/>
      <c r="CE7" s="156"/>
      <c r="CF7" s="156"/>
      <c r="CG7" s="155"/>
      <c r="CH7" s="156"/>
      <c r="CI7" s="156"/>
      <c r="CJ7" s="155"/>
      <c r="CK7" s="156"/>
      <c r="CL7" s="156"/>
      <c r="CM7" s="155"/>
      <c r="CN7" s="156"/>
      <c r="CO7" s="156"/>
      <c r="CP7" s="267"/>
      <c r="CQ7" s="268"/>
      <c r="CR7" s="268"/>
    </row>
    <row r="8" spans="1:96" ht="21">
      <c r="A8" s="132"/>
      <c r="B8" s="132"/>
      <c r="C8" s="134" t="s">
        <v>38</v>
      </c>
      <c r="D8" s="141"/>
      <c r="E8" s="191" t="e">
        <f>+ออป.เขตแพร่!#REF!+ออป.เขตเชียงใหม่!#REF!+ออป.เขตลำปาง!#REF!</f>
        <v>#REF!</v>
      </c>
      <c r="F8" s="191" t="e">
        <f>+ออป.เขตแพร่!#REF!+ออป.เขตเชียงใหม่!#REF!+ออป.เขตลำปาง!#REF!</f>
        <v>#REF!</v>
      </c>
      <c r="G8" s="134" t="s">
        <v>38</v>
      </c>
      <c r="H8" s="191" t="e">
        <f>+ออป.เขตแพร่!#REF!+ออป.เขตเชียงใหม่!#REF!+ออป.เขตลำปาง!#REF!</f>
        <v>#REF!</v>
      </c>
      <c r="I8" s="191" t="e">
        <f>+ออป.เขตแพร่!#REF!+ออป.เขตเชียงใหม่!#REF!+ออป.เขตลำปาง!#REF!</f>
        <v>#REF!</v>
      </c>
      <c r="J8" s="134" t="s">
        <v>38</v>
      </c>
      <c r="K8" s="191" t="e">
        <f>+ออป.เขตแพร่!#REF!+ออป.เขตเชียงใหม่!#REF!+ออป.เขตลำปาง!#REF!</f>
        <v>#REF!</v>
      </c>
      <c r="L8" s="191">
        <f>+ออป.เขตแพร่!A8+ออป.เขตเชียงใหม่!A7+ออป.เขตลำปาง!A8</f>
        <v>0</v>
      </c>
      <c r="M8" s="134" t="s">
        <v>38</v>
      </c>
      <c r="N8" s="133">
        <f>+ออป.เขตแพร่!E8+ออป.เขตเชียงใหม่!E8+ออป.เขตลำปาง!E8</f>
        <v>3286.549</v>
      </c>
      <c r="O8" s="133">
        <f>+ออป.เขตแพร่!F8+ออป.เขตเชียงใหม่!F8+ออป.เขตลำปาง!F8</f>
        <v>16210</v>
      </c>
      <c r="P8" s="134" t="s">
        <v>38</v>
      </c>
      <c r="Q8" s="133">
        <f>+ออป.เขตแพร่!J8+ออป.เขตเชียงใหม่!J7+ออป.เขตลำปาง!J8</f>
        <v>4415.7249999999995</v>
      </c>
      <c r="R8" s="133">
        <f>+ออป.เขตแพร่!K8+ออป.เขตเชียงใหม่!K7+ออป.เขตลำปาง!K8</f>
        <v>17910</v>
      </c>
      <c r="S8" s="134" t="s">
        <v>38</v>
      </c>
      <c r="T8" s="191">
        <f>+ออป.เขตแพร่!O8+ออป.เขตเชียงใหม่!O7+ออป.เขตลำปาง!O8</f>
        <v>4633.7939999999999</v>
      </c>
      <c r="U8" s="191">
        <f>+ออป.เขตแพร่!P8+ออป.เขตเชียงใหม่!P7+ออป.เขตลำปาง!P8</f>
        <v>16740</v>
      </c>
      <c r="V8" s="134" t="s">
        <v>38</v>
      </c>
      <c r="W8" s="133">
        <f>+ออป.เขตแพร่!T8+ออป.เขตเชียงใหม่!T7+ออป.เขตลำปาง!T8</f>
        <v>4365.9549999999999</v>
      </c>
      <c r="X8" s="133">
        <f>+ออป.เขตแพร่!U8+ออป.เขตเชียงใหม่!U7+ออป.เขตลำปาง!U8</f>
        <v>17555</v>
      </c>
      <c r="Y8" s="134" t="s">
        <v>38</v>
      </c>
      <c r="Z8" s="133">
        <f>+ออป.เขตแพร่!Y8+ออป.เขตเชียงใหม่!Y7+ออป.เขตลำปาง!Y8</f>
        <v>4728.8960000000006</v>
      </c>
      <c r="AA8" s="133">
        <f>+ออป.เขตแพร่!Z8+ออป.เขตเชียงใหม่!Z7+ออป.เขตลำปาง!Z8</f>
        <v>17880</v>
      </c>
      <c r="AB8" s="134" t="s">
        <v>38</v>
      </c>
      <c r="AC8" s="133">
        <f>+ออป.เขตแพร่!AD8+ออป.เขตเชียงใหม่!AD7+ออป.เขตลำปาง!AD8</f>
        <v>5094.7929999999997</v>
      </c>
      <c r="AD8" s="133">
        <f>+ออป.เขตแพร่!AE8+ออป.เขตเชียงใหม่!AE7+ออป.เขตลำปาง!AE8</f>
        <v>19960</v>
      </c>
      <c r="AE8" s="134" t="s">
        <v>38</v>
      </c>
      <c r="AF8" s="133">
        <f>+ออป.เขตแพร่!AI8+ออป.เขตเชียงใหม่!AI7+ออป.เขตลำปาง!AI8</f>
        <v>4683.3320000000003</v>
      </c>
      <c r="AG8" s="133">
        <f>+ออป.เขตแพร่!AJ8+ออป.เขตเชียงใหม่!AJ7+ออป.เขตลำปาง!AJ8</f>
        <v>16280</v>
      </c>
      <c r="AH8" s="134" t="s">
        <v>38</v>
      </c>
      <c r="AI8" s="133">
        <f>+ออป.เขตแพร่!AN8+ออป.เขตเชียงใหม่!AN7+ออป.เขตลำปาง!AN8</f>
        <v>5011.7539999999999</v>
      </c>
      <c r="AJ8" s="133">
        <f>+ออป.เขตแพร่!AO8+ออป.เขตเชียงใหม่!AO7+ออป.เขตลำปาง!AO8</f>
        <v>16500</v>
      </c>
      <c r="AK8" s="134" t="s">
        <v>38</v>
      </c>
      <c r="AL8" s="133">
        <f>+ออป.เขตแพร่!AS8+ออป.เขตเชียงใหม่!AS7+ออป.เขตลำปาง!AS8</f>
        <v>6004.1719999999996</v>
      </c>
      <c r="AM8" s="133">
        <f>+ออป.เขตแพร่!AT8+ออป.เขตเชียงใหม่!AT7+ออป.เขตลำปาง!AT8</f>
        <v>18970</v>
      </c>
      <c r="AN8" s="134" t="s">
        <v>38</v>
      </c>
      <c r="AO8" s="133">
        <f>+ออป.เขตแพร่!AX8+ออป.เขตเชียงใหม่!AX7+ออป.เขตลำปาง!AX8</f>
        <v>4693.2060000000001</v>
      </c>
      <c r="AP8" s="133">
        <f>+ออป.เขตแพร่!AY8+ออป.เขตเชียงใหม่!AY7+ออป.เขตลำปาง!AY8</f>
        <v>17150</v>
      </c>
      <c r="AQ8" s="134" t="s">
        <v>38</v>
      </c>
      <c r="AR8" s="133">
        <f>+ออป.เขตแพร่!BC8+ออป.เขตเชียงใหม่!BC7+ออป.เขตลำปาง!BC8</f>
        <v>4427.8739999999998</v>
      </c>
      <c r="AS8" s="133">
        <f>+ออป.เขตแพร่!BD8+ออป.เขตเชียงใหม่!BD7+ออป.เขตลำปาง!BD8</f>
        <v>15250</v>
      </c>
      <c r="AT8" s="134" t="s">
        <v>38</v>
      </c>
      <c r="AU8" s="133">
        <f>+ออป.เขตแพร่!BH8+ออป.เขตเชียงใหม่!BH7+ออป.เขตลำปาง!BH8</f>
        <v>4456.652</v>
      </c>
      <c r="AV8" s="133">
        <f>+ออป.เขตแพร่!BI8+ออป.เขตเชียงใหม่!BI7+ออป.เขตลำปาง!BI8</f>
        <v>14350</v>
      </c>
      <c r="AW8" s="134" t="s">
        <v>38</v>
      </c>
      <c r="AX8" s="133">
        <f>+ออป.เขตแพร่!BM8+ออป.เขตเชียงใหม่!BM7+ออป.เขตลำปาง!BM8</f>
        <v>5800.6530000000002</v>
      </c>
      <c r="AY8" s="133">
        <f>+ออป.เขตแพร่!BN8+ออป.เขตเชียงใหม่!BN7+ออป.เขตลำปาง!BN8</f>
        <v>15740</v>
      </c>
      <c r="AZ8" s="134" t="s">
        <v>38</v>
      </c>
      <c r="BA8" s="133">
        <f>+ออป.เขตแพร่!BR8+ออป.เขตเชียงใหม่!BR7+ออป.เขตลำปาง!BR8</f>
        <v>7006.4719999999998</v>
      </c>
      <c r="BB8" s="133">
        <f>+ออป.เขตแพร่!BS8+ออป.เขตเชียงใหม่!BS7+ออป.เขตลำปาง!BS8</f>
        <v>15130</v>
      </c>
      <c r="BC8" s="134" t="s">
        <v>38</v>
      </c>
      <c r="BD8" s="133">
        <f>+ออป.เขตแพร่!BW8+ออป.เขตเชียงใหม่!BW7+ออป.เขตลำปาง!BW8</f>
        <v>5556.3820000000005</v>
      </c>
      <c r="BE8" s="133">
        <f>+ออป.เขตแพร่!BX8+ออป.เขตเชียงใหม่!BX7+ออป.เขตลำปาง!BX8</f>
        <v>15750</v>
      </c>
      <c r="BF8" s="134" t="s">
        <v>38</v>
      </c>
      <c r="BG8" s="133">
        <f>+ออป.เขตแพร่!CB8+ออป.เขตเชียงใหม่!CB7+ออป.เขตลำปาง!CB8</f>
        <v>5212.1500000000005</v>
      </c>
      <c r="BH8" s="133">
        <f>+ออป.เขตแพร่!CC8+ออป.เขตเชียงใหม่!CC7+ออป.เขตลำปาง!CC8</f>
        <v>15400</v>
      </c>
      <c r="BI8" s="134" t="s">
        <v>38</v>
      </c>
      <c r="BJ8" s="133">
        <f>+ออป.เขตแพร่!CG8+ออป.เขตเชียงใหม่!CG7+ออป.เขตลำปาง!CG8</f>
        <v>5587.3090000000002</v>
      </c>
      <c r="BK8" s="133">
        <f>+ออป.เขตแพร่!CH8+ออป.เขตเชียงใหม่!CH7+ออป.เขตลำปาง!CH8</f>
        <v>15050</v>
      </c>
      <c r="BL8" s="134" t="s">
        <v>38</v>
      </c>
      <c r="BM8" s="133">
        <f>+ออป.เขตแพร่!CL8+ออป.เขตเชียงใหม่!CL7+ออป.เขตลำปาง!CL8</f>
        <v>3314.3140000000003</v>
      </c>
      <c r="BN8" s="133">
        <f>+ออป.เขตแพร่!CM8+ออป.เขตเชียงใหม่!CM7+ออป.เขตลำปาง!CM8</f>
        <v>13900</v>
      </c>
      <c r="BO8" s="134" t="s">
        <v>38</v>
      </c>
      <c r="BP8" s="133">
        <f>+ออป.เขตแพร่!CQ8+ออป.เขตเชียงใหม่!CQ7+ออป.เขตลำปาง!CQ8</f>
        <v>5439.3029999999999</v>
      </c>
      <c r="BQ8" s="133">
        <f>+ออป.เขตแพร่!CR8+ออป.เขตเชียงใหม่!CR7+ออป.เขตลำปาง!CR8</f>
        <v>13500</v>
      </c>
      <c r="BR8" s="134" t="s">
        <v>38</v>
      </c>
      <c r="BS8" s="133">
        <f>+ออป.เขตแพร่!CV8+ออป.เขตเชียงใหม่!CV7+ออป.เขตลำปาง!CV8</f>
        <v>3632.7139999999999</v>
      </c>
      <c r="BT8" s="133">
        <f>+ออป.เขตแพร่!CW8+ออป.เขตเชียงใหม่!CW7+ออป.เขตลำปาง!CW8</f>
        <v>11850</v>
      </c>
      <c r="BU8" s="134" t="s">
        <v>38</v>
      </c>
      <c r="BV8" s="133">
        <f>+ออป.เขตแพร่!DA8+ออป.เขตเชียงใหม่!DA7+ออป.เขตลำปาง!DA8</f>
        <v>3830.9590000000003</v>
      </c>
      <c r="BW8" s="133">
        <f>+ออป.เขตแพร่!DB8+ออป.เขตเชียงใหม่!DB7+ออป.เขตลำปาง!DB8</f>
        <v>11650</v>
      </c>
      <c r="BX8" s="134" t="s">
        <v>38</v>
      </c>
      <c r="BY8" s="133">
        <f>+ออป.เขตแพร่!DF8+ออป.เขตเชียงใหม่!DF7+ออป.เขตลำปาง!DF8</f>
        <v>3831.5200000000004</v>
      </c>
      <c r="BZ8" s="133">
        <f>+ออป.เขตแพร่!DG8+ออป.เขตเชียงใหม่!DG7+ออป.เขตลำปาง!DG8</f>
        <v>15450</v>
      </c>
      <c r="CA8" s="134" t="s">
        <v>38</v>
      </c>
      <c r="CB8" s="133">
        <f>+ออป.เขตแพร่!DK8+ออป.เขตเชียงใหม่!DK7+ออป.เขตลำปาง!DK8</f>
        <v>3352.2690000000002</v>
      </c>
      <c r="CC8" s="133">
        <f>+ออป.เขตแพร่!DL8+ออป.เขตเชียงใหม่!DL7+ออป.เขตลำปาง!DL8</f>
        <v>14500</v>
      </c>
      <c r="CD8" s="134" t="s">
        <v>38</v>
      </c>
      <c r="CE8" s="133">
        <f>+ออป.เขตแพร่!DP8+ออป.เขตเชียงใหม่!DP7+ออป.เขตลำปาง!DP8</f>
        <v>3938.6559999999999</v>
      </c>
      <c r="CF8" s="133">
        <f>+ออป.เขตแพร่!DQ8+ออป.เขตเชียงใหม่!DQ7+ออป.เขตลำปาง!DQ8</f>
        <v>15150</v>
      </c>
      <c r="CG8" s="134" t="s">
        <v>38</v>
      </c>
      <c r="CH8" s="133">
        <f>+ออป.เขตแพร่!DU8+ออป.เขตเชียงใหม่!DU7+ออป.เขตลำปาง!DU8</f>
        <v>3115.8490000000002</v>
      </c>
      <c r="CI8" s="133">
        <f>+ออป.เขตแพร่!DV8+ออป.เขตเชียงใหม่!DV7+ออป.เขตลำปาง!DV8</f>
        <v>13600</v>
      </c>
      <c r="CJ8" s="134" t="s">
        <v>38</v>
      </c>
      <c r="CK8" s="133">
        <f>+ออป.เขตแพร่!DZ8+ออป.เขตเชียงใหม่!DZ7+ออป.เขตลำปาง!DZ8</f>
        <v>2891.692</v>
      </c>
      <c r="CL8" s="133">
        <f>+ออป.เขตแพร่!EA8+ออป.เขตเชียงใหม่!EA7+ออป.เขตลำปาง!EA8</f>
        <v>12400</v>
      </c>
      <c r="CM8" s="134" t="s">
        <v>38</v>
      </c>
      <c r="CN8" s="133">
        <f>+ออป.เขตแพร่!EE8+ออป.เขตเชียงใหม่!EE7+ออป.เขตลำปาง!EE8</f>
        <v>3114.1679999999997</v>
      </c>
      <c r="CO8" s="133">
        <f>+ออป.เขตแพร่!EF8+ออป.เขตเชียงใหม่!EF7+ออป.เขตลำปาง!EF8</f>
        <v>13500</v>
      </c>
      <c r="CP8" s="228" t="s">
        <v>38</v>
      </c>
      <c r="CQ8" s="270" t="e">
        <f t="shared" ref="CQ8:CR13" si="0">+E8+H8+K8+N8+Q8+T8+W8+Z8+AC8+AF8+AI8+AL8+AO8+AR8+AU8+AX8+BA8+BD8+BG8+BJ8+BM8+BP8+BS8+BV8+BY8+CB8+CE8+CH8+CK8+CN8</f>
        <v>#REF!</v>
      </c>
      <c r="CR8" s="270" t="e">
        <f t="shared" si="0"/>
        <v>#REF!</v>
      </c>
    </row>
    <row r="9" spans="1:96" ht="21">
      <c r="A9" s="141"/>
      <c r="B9" s="132" t="s">
        <v>40</v>
      </c>
      <c r="C9" s="132" t="s">
        <v>39</v>
      </c>
      <c r="D9" s="141"/>
      <c r="E9" s="191" t="e">
        <f>+ออป.เขตแพร่!#REF!+ออป.เขตเชียงใหม่!#REF!+ออป.เขตลำปาง!#REF!</f>
        <v>#REF!</v>
      </c>
      <c r="F9" s="191" t="e">
        <f>+ออป.เขตแพร่!#REF!+ออป.เขตเชียงใหม่!#REF!+ออป.เขตลำปาง!#REF!</f>
        <v>#REF!</v>
      </c>
      <c r="G9" s="132" t="s">
        <v>39</v>
      </c>
      <c r="H9" s="191" t="e">
        <f>+ออป.เขตแพร่!#REF!+ออป.เขตเชียงใหม่!#REF!+ออป.เขตลำปาง!#REF!</f>
        <v>#REF!</v>
      </c>
      <c r="I9" s="191" t="e">
        <f>+ออป.เขตแพร่!#REF!+ออป.เขตเชียงใหม่!#REF!+ออป.เขตลำปาง!#REF!</f>
        <v>#REF!</v>
      </c>
      <c r="J9" s="132" t="s">
        <v>39</v>
      </c>
      <c r="K9" s="191" t="e">
        <f>+ออป.เขตแพร่!#REF!+ออป.เขตเชียงใหม่!#REF!+ออป.เขตลำปาง!#REF!</f>
        <v>#REF!</v>
      </c>
      <c r="L9" s="191">
        <f>+ออป.เขตแพร่!A9+ออป.เขตเชียงใหม่!A8+ออป.เขตลำปาง!A9</f>
        <v>0</v>
      </c>
      <c r="M9" s="132" t="s">
        <v>39</v>
      </c>
      <c r="N9" s="133">
        <f>+ออป.เขตแพร่!E9+ออป.เขตเชียงใหม่!E8+ออป.เขตลำปาง!E9</f>
        <v>0</v>
      </c>
      <c r="O9" s="133">
        <f>+ออป.เขตแพร่!F9+ออป.เขตเชียงใหม่!F8+ออป.เขตลำปาง!F9</f>
        <v>0</v>
      </c>
      <c r="P9" s="132" t="s">
        <v>39</v>
      </c>
      <c r="Q9" s="133">
        <f>+ออป.เขตแพร่!J9+ออป.เขตเชียงใหม่!J8+ออป.เขตลำปาง!J9</f>
        <v>0</v>
      </c>
      <c r="R9" s="133">
        <f>+ออป.เขตแพร่!K9+ออป.เขตเชียงใหม่!K8+ออป.เขตลำปาง!K9</f>
        <v>0</v>
      </c>
      <c r="S9" s="132" t="s">
        <v>39</v>
      </c>
      <c r="T9" s="191">
        <f>+ออป.เขตแพร่!O9+ออป.เขตเชียงใหม่!O8+ออป.เขตลำปาง!O9</f>
        <v>0</v>
      </c>
      <c r="U9" s="191">
        <f>+ออป.เขตแพร่!P9+ออป.เขตเชียงใหม่!P8+ออป.เขตลำปาง!P9</f>
        <v>0</v>
      </c>
      <c r="V9" s="132" t="s">
        <v>39</v>
      </c>
      <c r="W9" s="133">
        <f>+ออป.เขตแพร่!T9+ออป.เขตเชียงใหม่!T8+ออป.เขตลำปาง!T9</f>
        <v>0</v>
      </c>
      <c r="X9" s="133">
        <f>+ออป.เขตแพร่!U9+ออป.เขตเชียงใหม่!U8+ออป.เขตลำปาง!U9</f>
        <v>0</v>
      </c>
      <c r="Y9" s="132" t="s">
        <v>39</v>
      </c>
      <c r="Z9" s="133">
        <f>+ออป.เขตแพร่!Y9+ออป.เขตเชียงใหม่!Y8+ออป.เขตลำปาง!Y9</f>
        <v>0</v>
      </c>
      <c r="AA9" s="133">
        <f>+ออป.เขตแพร่!Z9+ออป.เขตเชียงใหม่!Z8+ออป.เขตลำปาง!Z9</f>
        <v>0</v>
      </c>
      <c r="AB9" s="132" t="s">
        <v>39</v>
      </c>
      <c r="AC9" s="133">
        <f>+ออป.เขตแพร่!AD9+ออป.เขตเชียงใหม่!AD8+ออป.เขตลำปาง!AD9</f>
        <v>0</v>
      </c>
      <c r="AD9" s="133">
        <f>+ออป.เขตแพร่!AE9+ออป.เขตเชียงใหม่!AE8+ออป.เขตลำปาง!AE9</f>
        <v>0</v>
      </c>
      <c r="AE9" s="132" t="s">
        <v>39</v>
      </c>
      <c r="AF9" s="133">
        <f>+ออป.เขตแพร่!AI9+ออป.เขตเชียงใหม่!AI8+ออป.เขตลำปาง!AI9</f>
        <v>0</v>
      </c>
      <c r="AG9" s="133">
        <f>+ออป.เขตแพร่!AJ9+ออป.เขตเชียงใหม่!AJ8+ออป.เขตลำปาง!AJ9</f>
        <v>0</v>
      </c>
      <c r="AH9" s="132" t="s">
        <v>39</v>
      </c>
      <c r="AI9" s="133">
        <f>+ออป.เขตแพร่!AN9+ออป.เขตเชียงใหม่!AN8+ออป.เขตลำปาง!AN9</f>
        <v>0</v>
      </c>
      <c r="AJ9" s="133">
        <f>+ออป.เขตแพร่!AO9+ออป.เขตเชียงใหม่!AO8+ออป.เขตลำปาง!AO9</f>
        <v>0</v>
      </c>
      <c r="AK9" s="132" t="s">
        <v>39</v>
      </c>
      <c r="AL9" s="133">
        <f>+ออป.เขตแพร่!AS9+ออป.เขตเชียงใหม่!AS8+ออป.เขตลำปาง!AS9</f>
        <v>0</v>
      </c>
      <c r="AM9" s="133">
        <f>+ออป.เขตแพร่!AT9+ออป.เขตเชียงใหม่!AT8+ออป.เขตลำปาง!AT9</f>
        <v>0</v>
      </c>
      <c r="AN9" s="132" t="s">
        <v>39</v>
      </c>
      <c r="AO9" s="133">
        <f>+ออป.เขตแพร่!AX9+ออป.เขตเชียงใหม่!AX8+ออป.เขตลำปาง!AX9</f>
        <v>0</v>
      </c>
      <c r="AP9" s="133">
        <f>+ออป.เขตแพร่!AY9+ออป.เขตเชียงใหม่!AY8+ออป.เขตลำปาง!AY9</f>
        <v>0</v>
      </c>
      <c r="AQ9" s="132" t="s">
        <v>39</v>
      </c>
      <c r="AR9" s="133">
        <f>+ออป.เขตแพร่!BC9+ออป.เขตเชียงใหม่!BC8+ออป.เขตลำปาง!BC9</f>
        <v>0</v>
      </c>
      <c r="AS9" s="133">
        <f>+ออป.เขตแพร่!BD9+ออป.เขตเชียงใหม่!BD8+ออป.เขตลำปาง!BD9</f>
        <v>0</v>
      </c>
      <c r="AT9" s="132" t="s">
        <v>39</v>
      </c>
      <c r="AU9" s="133">
        <f>+ออป.เขตแพร่!BH9+ออป.เขตเชียงใหม่!BH8+ออป.เขตลำปาง!BH9</f>
        <v>0</v>
      </c>
      <c r="AV9" s="133">
        <f>+ออป.เขตแพร่!BI9+ออป.เขตเชียงใหม่!BI8+ออป.เขตลำปาง!BI9</f>
        <v>0</v>
      </c>
      <c r="AW9" s="132" t="s">
        <v>39</v>
      </c>
      <c r="AX9" s="133">
        <f>+ออป.เขตแพร่!BM9+ออป.เขตเชียงใหม่!BM8+ออป.เขตลำปาง!BM9</f>
        <v>539.51</v>
      </c>
      <c r="AY9" s="133">
        <f>+ออป.เขตแพร่!BN9+ออป.เขตเชียงใหม่!BN8+ออป.เขตลำปาง!BN9</f>
        <v>350</v>
      </c>
      <c r="AZ9" s="132" t="s">
        <v>39</v>
      </c>
      <c r="BA9" s="133">
        <f>+ออป.เขตแพร่!BR9+ออป.เขตเชียงใหม่!BR8+ออป.เขตลำปาง!BR9</f>
        <v>0</v>
      </c>
      <c r="BB9" s="133">
        <f>+ออป.เขตแพร่!BS9+ออป.เขตเชียงใหม่!BS8+ออป.เขตลำปาง!BS9</f>
        <v>0</v>
      </c>
      <c r="BC9" s="132" t="s">
        <v>39</v>
      </c>
      <c r="BD9" s="133">
        <f>+ออป.เขตแพร่!BW9+ออป.เขตเชียงใหม่!BW8+ออป.เขตลำปาง!BW9</f>
        <v>459.95</v>
      </c>
      <c r="BE9" s="133">
        <f>+ออป.เขตแพร่!BX9+ออป.เขตเชียงใหม่!BX8+ออป.เขตลำปาง!BX9</f>
        <v>290</v>
      </c>
      <c r="BF9" s="132" t="s">
        <v>39</v>
      </c>
      <c r="BG9" s="133">
        <f>+ออป.เขตแพร่!CB9+ออป.เขตเชียงใหม่!CB8+ออป.เขตลำปาง!CB9</f>
        <v>166.01</v>
      </c>
      <c r="BH9" s="133">
        <f>+ออป.เขตแพร่!CC9+ออป.เขตเชียงใหม่!CC8+ออป.เขตลำปาง!CC9</f>
        <v>170</v>
      </c>
      <c r="BI9" s="132" t="s">
        <v>39</v>
      </c>
      <c r="BJ9" s="133">
        <f>+ออป.เขตแพร่!CG9+ออป.เขตเชียงใหม่!CG8+ออป.เขตลำปาง!CG9</f>
        <v>163.51</v>
      </c>
      <c r="BK9" s="133">
        <f>+ออป.เขตแพร่!CH9+ออป.เขตเชียงใหม่!CH8+ออป.เขตลำปาง!CH9</f>
        <v>190</v>
      </c>
      <c r="BL9" s="132" t="s">
        <v>39</v>
      </c>
      <c r="BM9" s="133">
        <f>+ออป.เขตแพร่!CL9+ออป.เขตเชียงใหม่!CL8+ออป.เขตลำปาง!CL9</f>
        <v>694.14</v>
      </c>
      <c r="BN9" s="133">
        <f>+ออป.เขตแพร่!CM9+ออป.เขตเชียงใหม่!CM8+ออป.เขตลำปาง!CM9</f>
        <v>450</v>
      </c>
      <c r="BO9" s="132" t="s">
        <v>39</v>
      </c>
      <c r="BP9" s="133">
        <f>+ออป.เขตแพร่!CQ9+ออป.เขตเชียงใหม่!CQ8+ออป.เขตลำปาง!CQ9</f>
        <v>392.06</v>
      </c>
      <c r="BQ9" s="133">
        <f>+ออป.เขตแพร่!CR9+ออป.เขตเชียงใหม่!CR8+ออป.เขตลำปาง!CR9</f>
        <v>200</v>
      </c>
      <c r="BR9" s="132" t="s">
        <v>39</v>
      </c>
      <c r="BS9" s="133">
        <f>+ออป.เขตแพร่!CV9+ออป.เขตเชียงใหม่!CV8+ออป.เขตลำปาง!CV9</f>
        <v>0</v>
      </c>
      <c r="BT9" s="133">
        <f>+ออป.เขตแพร่!CW9+ออป.เขตเชียงใหม่!CW8+ออป.เขตลำปาง!CW9</f>
        <v>0</v>
      </c>
      <c r="BU9" s="132" t="s">
        <v>39</v>
      </c>
      <c r="BV9" s="133">
        <f>+ออป.เขตแพร่!DA9+ออป.เขตเชียงใหม่!DA8+ออป.เขตลำปาง!DA9</f>
        <v>256.98</v>
      </c>
      <c r="BW9" s="133">
        <f>+ออป.เขตแพร่!DB9+ออป.เขตเชียงใหม่!DB8+ออป.เขตลำปาง!DB9</f>
        <v>300</v>
      </c>
      <c r="BX9" s="132" t="s">
        <v>39</v>
      </c>
      <c r="BY9" s="133">
        <f>+ออป.เขตแพร่!DF9+ออป.เขตเชียงใหม่!DF8+ออป.เขตลำปาง!DF9</f>
        <v>156.97</v>
      </c>
      <c r="BZ9" s="133">
        <f>+ออป.เขตแพร่!DG9+ออป.เขตเชียงใหม่!DG8+ออป.เขตลำปาง!DG9</f>
        <v>160</v>
      </c>
      <c r="CA9" s="132" t="s">
        <v>39</v>
      </c>
      <c r="CB9" s="133">
        <f>+ออป.เขตแพร่!DK9+ออป.เขตเชียงใหม่!DK8+ออป.เขตลำปาง!DK9</f>
        <v>1680.5</v>
      </c>
      <c r="CC9" s="133">
        <f>+ออป.เขตแพร่!DL9+ออป.เขตเชียงใหม่!DL8+ออป.เขตลำปาง!DL9</f>
        <v>950</v>
      </c>
      <c r="CD9" s="132" t="s">
        <v>39</v>
      </c>
      <c r="CE9" s="133">
        <f>+ออป.เขตแพร่!DP9+ออป.เขตเชียงใหม่!DP8+ออป.เขตลำปาง!DP9</f>
        <v>200</v>
      </c>
      <c r="CF9" s="133">
        <f>+ออป.เขตแพร่!DQ9+ออป.เขตเชียงใหม่!DQ8+ออป.เขตลำปาง!DQ9</f>
        <v>2000</v>
      </c>
      <c r="CG9" s="132" t="s">
        <v>39</v>
      </c>
      <c r="CH9" s="133">
        <f>+ออป.เขตแพร่!DU9+ออป.เขตเชียงใหม่!DU8+ออป.เขตลำปาง!DU9</f>
        <v>300</v>
      </c>
      <c r="CI9" s="133">
        <f>+ออป.เขตแพร่!DV9+ออป.เขตเชียงใหม่!DV8+ออป.เขตลำปาง!DV9</f>
        <v>3300</v>
      </c>
      <c r="CJ9" s="132" t="s">
        <v>39</v>
      </c>
      <c r="CK9" s="133">
        <f>+ออป.เขตแพร่!DZ9+ออป.เขตเชียงใหม่!DZ8+ออป.เขตลำปาง!DZ9</f>
        <v>200</v>
      </c>
      <c r="CL9" s="133">
        <f>+ออป.เขตแพร่!EA9+ออป.เขตเชียงใหม่!EA8+ออป.เขตลำปาง!EA9</f>
        <v>1900</v>
      </c>
      <c r="CM9" s="132" t="s">
        <v>39</v>
      </c>
      <c r="CN9" s="133">
        <f>+ออป.เขตแพร่!EE9+ออป.เขตเชียงใหม่!EE8+ออป.เขตลำปาง!EE9</f>
        <v>100</v>
      </c>
      <c r="CO9" s="133">
        <f>+ออป.เขตแพร่!EF9+ออป.เขตเชียงใหม่!EF8+ออป.เขตลำปาง!EF9</f>
        <v>1100</v>
      </c>
      <c r="CP9" s="226" t="s">
        <v>39</v>
      </c>
      <c r="CQ9" s="270" t="e">
        <f t="shared" si="0"/>
        <v>#REF!</v>
      </c>
      <c r="CR9" s="270" t="e">
        <f t="shared" si="0"/>
        <v>#REF!</v>
      </c>
    </row>
    <row r="10" spans="1:96" ht="21">
      <c r="A10" s="132"/>
      <c r="B10" s="132"/>
      <c r="C10" s="134" t="s">
        <v>74</v>
      </c>
      <c r="D10" s="141"/>
      <c r="E10" s="191" t="e">
        <f>+ออป.เขตลำปาง!#REF!</f>
        <v>#REF!</v>
      </c>
      <c r="F10" s="191" t="e">
        <f>+ออป.เขตลำปาง!#REF!</f>
        <v>#REF!</v>
      </c>
      <c r="G10" s="134" t="s">
        <v>74</v>
      </c>
      <c r="H10" s="191" t="e">
        <f>+ออป.เขตลำปาง!#REF!</f>
        <v>#REF!</v>
      </c>
      <c r="I10" s="191" t="e">
        <f>+ออป.เขตลำปาง!#REF!</f>
        <v>#REF!</v>
      </c>
      <c r="J10" s="134" t="s">
        <v>74</v>
      </c>
      <c r="K10" s="191" t="e">
        <f>+ออป.เขตลำปาง!#REF!</f>
        <v>#REF!</v>
      </c>
      <c r="L10" s="191">
        <f>+ออป.เขตลำปาง!A10</f>
        <v>0</v>
      </c>
      <c r="M10" s="134" t="s">
        <v>74</v>
      </c>
      <c r="N10" s="133">
        <f>+ออป.เขตลำปาง!E10</f>
        <v>0</v>
      </c>
      <c r="O10" s="133">
        <f>+ออป.เขตลำปาง!F10</f>
        <v>0</v>
      </c>
      <c r="P10" s="134" t="s">
        <v>74</v>
      </c>
      <c r="Q10" s="133">
        <f>+ออป.เขตลำปาง!J10</f>
        <v>0</v>
      </c>
      <c r="R10" s="133">
        <f>+ออป.เขตลำปาง!K10</f>
        <v>0</v>
      </c>
      <c r="S10" s="134" t="s">
        <v>74</v>
      </c>
      <c r="T10" s="191">
        <f>+ออป.เขตลำปาง!O10</f>
        <v>0</v>
      </c>
      <c r="U10" s="191">
        <f>+ออป.เขตลำปาง!P10</f>
        <v>0</v>
      </c>
      <c r="V10" s="134" t="s">
        <v>74</v>
      </c>
      <c r="W10" s="133">
        <f>+ออป.เขตลำปาง!T10</f>
        <v>0</v>
      </c>
      <c r="X10" s="133">
        <f>+ออป.เขตลำปาง!U10</f>
        <v>0</v>
      </c>
      <c r="Y10" s="134" t="s">
        <v>74</v>
      </c>
      <c r="Z10" s="133">
        <f>+ออป.เขตลำปาง!Y10</f>
        <v>0</v>
      </c>
      <c r="AA10" s="133">
        <f>+ออป.เขตลำปาง!Z10</f>
        <v>0</v>
      </c>
      <c r="AB10" s="134" t="s">
        <v>74</v>
      </c>
      <c r="AC10" s="133">
        <f>+ออป.เขตลำปาง!AD10</f>
        <v>0</v>
      </c>
      <c r="AD10" s="133">
        <f>+ออป.เขตลำปาง!AE10</f>
        <v>0</v>
      </c>
      <c r="AE10" s="134" t="s">
        <v>74</v>
      </c>
      <c r="AF10" s="133">
        <f>+ออป.เขตลำปาง!AI10</f>
        <v>0</v>
      </c>
      <c r="AG10" s="133">
        <f>+ออป.เขตลำปาง!AJ10</f>
        <v>0</v>
      </c>
      <c r="AH10" s="134" t="s">
        <v>74</v>
      </c>
      <c r="AI10" s="133">
        <f>+ออป.เขตลำปาง!AN10</f>
        <v>0</v>
      </c>
      <c r="AJ10" s="133">
        <f>+ออป.เขตลำปาง!AO10</f>
        <v>0</v>
      </c>
      <c r="AK10" s="134" t="s">
        <v>74</v>
      </c>
      <c r="AL10" s="133">
        <f>+ออป.เขตลำปาง!AS10</f>
        <v>0</v>
      </c>
      <c r="AM10" s="133">
        <f>+ออป.เขตลำปาง!AT10</f>
        <v>0</v>
      </c>
      <c r="AN10" s="134" t="s">
        <v>74</v>
      </c>
      <c r="AO10" s="133">
        <f>+ออป.เขตลำปาง!AX10</f>
        <v>0</v>
      </c>
      <c r="AP10" s="133">
        <f>+ออป.เขตลำปาง!AY10</f>
        <v>0</v>
      </c>
      <c r="AQ10" s="134" t="s">
        <v>74</v>
      </c>
      <c r="AR10" s="133">
        <f>+ออป.เขตลำปาง!BC10</f>
        <v>0</v>
      </c>
      <c r="AS10" s="133">
        <f>+ออป.เขตลำปาง!BD10</f>
        <v>0</v>
      </c>
      <c r="AT10" s="134" t="s">
        <v>74</v>
      </c>
      <c r="AU10" s="133">
        <f>+ออป.เขตลำปาง!BH10</f>
        <v>0</v>
      </c>
      <c r="AV10" s="133">
        <f>+ออป.เขตลำปาง!BI10</f>
        <v>0</v>
      </c>
      <c r="AW10" s="134" t="s">
        <v>74</v>
      </c>
      <c r="AX10" s="133">
        <f>+ออป.เขตลำปาง!BM10</f>
        <v>0</v>
      </c>
      <c r="AY10" s="133">
        <f>+ออป.เขตลำปาง!BN10</f>
        <v>0</v>
      </c>
      <c r="AZ10" s="134" t="s">
        <v>74</v>
      </c>
      <c r="BA10" s="133">
        <f>+ออป.เขตลำปาง!BR10</f>
        <v>0</v>
      </c>
      <c r="BB10" s="133">
        <f>+ออป.เขตลำปาง!BS10</f>
        <v>0</v>
      </c>
      <c r="BC10" s="134" t="s">
        <v>74</v>
      </c>
      <c r="BD10" s="133">
        <f>+ออป.เขตลำปาง!BW10</f>
        <v>0</v>
      </c>
      <c r="BE10" s="133">
        <f>+ออป.เขตลำปาง!BX10</f>
        <v>0</v>
      </c>
      <c r="BF10" s="134" t="s">
        <v>74</v>
      </c>
      <c r="BG10" s="133">
        <f>+ออป.เขตลำปาง!CB10</f>
        <v>0</v>
      </c>
      <c r="BH10" s="133">
        <f>+ออป.เขตลำปาง!CC10</f>
        <v>0</v>
      </c>
      <c r="BI10" s="134" t="s">
        <v>74</v>
      </c>
      <c r="BJ10" s="133">
        <f>+ออป.เขตลำปาง!CG10</f>
        <v>0</v>
      </c>
      <c r="BK10" s="133">
        <f>+ออป.เขตลำปาง!CH10</f>
        <v>0</v>
      </c>
      <c r="BL10" s="134" t="s">
        <v>74</v>
      </c>
      <c r="BM10" s="133">
        <f>+ออป.เขตลำปาง!CL10</f>
        <v>0</v>
      </c>
      <c r="BN10" s="133">
        <f>+ออป.เขตลำปาง!CM10</f>
        <v>0</v>
      </c>
      <c r="BO10" s="134" t="s">
        <v>74</v>
      </c>
      <c r="BP10" s="133">
        <f>+ออป.เขตลำปาง!CQ10</f>
        <v>0</v>
      </c>
      <c r="BQ10" s="133">
        <f>+ออป.เขตลำปาง!CR10</f>
        <v>0</v>
      </c>
      <c r="BR10" s="134" t="s">
        <v>74</v>
      </c>
      <c r="BS10" s="133">
        <f>+ออป.เขตลำปาง!CV10</f>
        <v>0</v>
      </c>
      <c r="BT10" s="133">
        <f>+ออป.เขตลำปาง!CW10</f>
        <v>0</v>
      </c>
      <c r="BU10" s="134" t="s">
        <v>74</v>
      </c>
      <c r="BV10" s="133">
        <f>+ออป.เขตลำปาง!DA10</f>
        <v>0</v>
      </c>
      <c r="BW10" s="133">
        <f>+ออป.เขตลำปาง!DB10</f>
        <v>0</v>
      </c>
      <c r="BX10" s="134" t="s">
        <v>74</v>
      </c>
      <c r="BY10" s="133">
        <f>+ออป.เขตลำปาง!DF10</f>
        <v>0</v>
      </c>
      <c r="BZ10" s="133">
        <f>+ออป.เขตลำปาง!DG10</f>
        <v>0</v>
      </c>
      <c r="CA10" s="134" t="s">
        <v>74</v>
      </c>
      <c r="CB10" s="133">
        <f>+ออป.เขตลำปาง!DK10</f>
        <v>0</v>
      </c>
      <c r="CC10" s="133">
        <f>+ออป.เขตลำปาง!DL10</f>
        <v>0</v>
      </c>
      <c r="CD10" s="134" t="s">
        <v>74</v>
      </c>
      <c r="CE10" s="133">
        <f>+ออป.เขตลำปาง!DP10</f>
        <v>459.95</v>
      </c>
      <c r="CF10" s="133">
        <f>+ออป.เขตลำปาง!DQ10</f>
        <v>100</v>
      </c>
      <c r="CG10" s="134" t="s">
        <v>74</v>
      </c>
      <c r="CH10" s="133">
        <f>+ออป.เขตลำปาง!DU10</f>
        <v>166.01</v>
      </c>
      <c r="CI10" s="133">
        <f>+ออป.เขตลำปาง!DV10</f>
        <v>170</v>
      </c>
      <c r="CJ10" s="134" t="s">
        <v>74</v>
      </c>
      <c r="CK10" s="133">
        <f>+ออป.เขตลำปาง!DZ10</f>
        <v>163.51</v>
      </c>
      <c r="CL10" s="133">
        <f>+ออป.เขตลำปาง!EA10</f>
        <v>190</v>
      </c>
      <c r="CM10" s="134" t="s">
        <v>74</v>
      </c>
      <c r="CN10" s="133">
        <f>+ออป.เขตลำปาง!EE10</f>
        <v>957.39</v>
      </c>
      <c r="CO10" s="133">
        <f>+ออป.เขตลำปาง!EF10</f>
        <v>450</v>
      </c>
      <c r="CP10" s="228" t="s">
        <v>74</v>
      </c>
      <c r="CQ10" s="270" t="e">
        <f t="shared" si="0"/>
        <v>#REF!</v>
      </c>
      <c r="CR10" s="270" t="e">
        <f t="shared" si="0"/>
        <v>#REF!</v>
      </c>
    </row>
    <row r="11" spans="1:96" ht="21">
      <c r="A11" s="132"/>
      <c r="B11" s="132"/>
      <c r="C11" s="132" t="s">
        <v>77</v>
      </c>
      <c r="D11" s="141"/>
      <c r="E11" s="191" t="e">
        <f>+ออป.เขตลำปาง!#REF!</f>
        <v>#REF!</v>
      </c>
      <c r="F11" s="191" t="e">
        <f>+ออป.เขตลำปาง!#REF!</f>
        <v>#REF!</v>
      </c>
      <c r="G11" s="132" t="s">
        <v>77</v>
      </c>
      <c r="H11" s="191" t="e">
        <f>+ออป.เขตลำปาง!#REF!</f>
        <v>#REF!</v>
      </c>
      <c r="I11" s="191" t="e">
        <f>+ออป.เขตลำปาง!#REF!</f>
        <v>#REF!</v>
      </c>
      <c r="J11" s="132" t="s">
        <v>77</v>
      </c>
      <c r="K11" s="191" t="e">
        <f>+ออป.เขตลำปาง!#REF!</f>
        <v>#REF!</v>
      </c>
      <c r="L11" s="191">
        <f>+ออป.เขตลำปาง!A11</f>
        <v>0</v>
      </c>
      <c r="M11" s="132" t="s">
        <v>77</v>
      </c>
      <c r="N11" s="133">
        <f>+ออป.เขตลำปาง!E11</f>
        <v>1887.98</v>
      </c>
      <c r="O11" s="133">
        <f>+ออป.เขตลำปาง!F11</f>
        <v>8600</v>
      </c>
      <c r="P11" s="132" t="s">
        <v>77</v>
      </c>
      <c r="Q11" s="133">
        <f>+ออป.เขตลำปาง!J11</f>
        <v>3253.75</v>
      </c>
      <c r="R11" s="133">
        <f>+ออป.เขตลำปาง!K11</f>
        <v>9500</v>
      </c>
      <c r="S11" s="132" t="s">
        <v>77</v>
      </c>
      <c r="T11" s="191">
        <f>+ออป.เขตลำปาง!O11</f>
        <v>1608.29</v>
      </c>
      <c r="U11" s="191">
        <f>+ออป.เขตลำปาง!P11</f>
        <v>8150</v>
      </c>
      <c r="V11" s="132" t="s">
        <v>77</v>
      </c>
      <c r="W11" s="133">
        <f>+ออป.เขตลำปาง!T11</f>
        <v>1759.2099999999998</v>
      </c>
      <c r="X11" s="133">
        <f>+ออป.เขตลำปาง!U11</f>
        <v>9500</v>
      </c>
      <c r="Y11" s="132" t="s">
        <v>77</v>
      </c>
      <c r="Z11" s="133">
        <f>+ออป.เขตลำปาง!Y11</f>
        <v>1901.63</v>
      </c>
      <c r="AA11" s="133">
        <f>+ออป.เขตลำปาง!Z11</f>
        <v>10600</v>
      </c>
      <c r="AB11" s="132" t="s">
        <v>77</v>
      </c>
      <c r="AC11" s="133">
        <f>+ออป.เขตลำปาง!AD11</f>
        <v>1853.9700000000003</v>
      </c>
      <c r="AD11" s="133">
        <f>+ออป.เขตลำปาง!AE11</f>
        <v>9300</v>
      </c>
      <c r="AE11" s="132" t="s">
        <v>77</v>
      </c>
      <c r="AF11" s="133">
        <f>+ออป.เขตลำปาง!AI11</f>
        <v>1893.9399999999998</v>
      </c>
      <c r="AG11" s="133">
        <f>+ออป.เขตลำปาง!AJ11</f>
        <v>10850</v>
      </c>
      <c r="AH11" s="132" t="s">
        <v>77</v>
      </c>
      <c r="AI11" s="133">
        <f>+ออป.เขตลำปาง!AN11</f>
        <v>1393.5700000000002</v>
      </c>
      <c r="AJ11" s="133">
        <f>+ออป.เขตลำปาง!AO11</f>
        <v>7250</v>
      </c>
      <c r="AK11" s="132" t="s">
        <v>77</v>
      </c>
      <c r="AL11" s="133">
        <f>+ออป.เขตลำปาง!AS11</f>
        <v>1078.6500000000001</v>
      </c>
      <c r="AM11" s="133">
        <f>+ออป.เขตลำปาง!AT11</f>
        <v>7400</v>
      </c>
      <c r="AN11" s="132" t="s">
        <v>77</v>
      </c>
      <c r="AO11" s="133">
        <f>+ออป.เขตลำปาง!AX11</f>
        <v>1296.4100000000001</v>
      </c>
      <c r="AP11" s="133">
        <f>+ออป.เขตลำปาง!AY11</f>
        <v>8700</v>
      </c>
      <c r="AQ11" s="132" t="s">
        <v>77</v>
      </c>
      <c r="AR11" s="133">
        <f>+ออป.เขตลำปาง!BC11</f>
        <v>1494.34</v>
      </c>
      <c r="AS11" s="133">
        <f>+ออป.เขตลำปาง!BD11</f>
        <v>8000</v>
      </c>
      <c r="AT11" s="132" t="s">
        <v>77</v>
      </c>
      <c r="AU11" s="133">
        <f>+ออป.เขตลำปาง!BH11</f>
        <v>2334.3199999999997</v>
      </c>
      <c r="AV11" s="133">
        <f>+ออป.เขตลำปาง!BI11</f>
        <v>8600</v>
      </c>
      <c r="AW11" s="132" t="s">
        <v>77</v>
      </c>
      <c r="AX11" s="133">
        <f>+ออป.เขตลำปาง!BM11</f>
        <v>1141.32</v>
      </c>
      <c r="AY11" s="133">
        <f>+ออป.เขตลำปาง!BN11</f>
        <v>6220</v>
      </c>
      <c r="AZ11" s="132" t="s">
        <v>77</v>
      </c>
      <c r="BA11" s="133">
        <f>+ออป.เขตลำปาง!BR11</f>
        <v>1996.3600000000001</v>
      </c>
      <c r="BB11" s="133">
        <f>+ออป.เขตลำปาง!BS11</f>
        <v>6820</v>
      </c>
      <c r="BC11" s="132" t="s">
        <v>77</v>
      </c>
      <c r="BD11" s="133">
        <f>+ออป.เขตลำปาง!BW11</f>
        <v>1408.53</v>
      </c>
      <c r="BE11" s="133">
        <f>+ออป.เขตลำปาง!BX11</f>
        <v>7394</v>
      </c>
      <c r="BF11" s="132" t="s">
        <v>77</v>
      </c>
      <c r="BG11" s="133">
        <f>+ออป.เขตลำปาง!CB11</f>
        <v>1947.71</v>
      </c>
      <c r="BH11" s="133">
        <f>+ออป.เขตลำปาง!CC11</f>
        <v>5977</v>
      </c>
      <c r="BI11" s="132" t="s">
        <v>77</v>
      </c>
      <c r="BJ11" s="133">
        <f>+ออป.เขตลำปาง!CG11</f>
        <v>3621.3399999999997</v>
      </c>
      <c r="BK11" s="133">
        <f>+ออป.เขตลำปาง!CH11</f>
        <v>8900</v>
      </c>
      <c r="BL11" s="132" t="s">
        <v>77</v>
      </c>
      <c r="BM11" s="133">
        <f>+ออป.เขตลำปาง!CL11</f>
        <v>3391.97</v>
      </c>
      <c r="BN11" s="133">
        <f>+ออป.เขตลำปาง!CM11</f>
        <v>9120</v>
      </c>
      <c r="BO11" s="132" t="s">
        <v>77</v>
      </c>
      <c r="BP11" s="133">
        <f>+ออป.เขตลำปาง!CQ11</f>
        <v>3825.1289999999999</v>
      </c>
      <c r="BQ11" s="133">
        <f>+ออป.เขตลำปาง!CR11</f>
        <v>9723</v>
      </c>
      <c r="BR11" s="132" t="s">
        <v>77</v>
      </c>
      <c r="BS11" s="133">
        <f>+ออป.เขตลำปาง!CV11</f>
        <v>2642.0299999999997</v>
      </c>
      <c r="BT11" s="133">
        <f>+ออป.เขตลำปาง!CW11</f>
        <v>6920</v>
      </c>
      <c r="BU11" s="132" t="s">
        <v>77</v>
      </c>
      <c r="BV11" s="133">
        <f>+ออป.เขตลำปาง!DA11</f>
        <v>2537.5300000000002</v>
      </c>
      <c r="BW11" s="133">
        <f>+ออป.เขตลำปาง!DB11</f>
        <v>7491</v>
      </c>
      <c r="BX11" s="132" t="s">
        <v>77</v>
      </c>
      <c r="BY11" s="133">
        <f>+ออป.เขตลำปาง!DF11</f>
        <v>2805.28</v>
      </c>
      <c r="BZ11" s="133">
        <f>+ออป.เขตลำปาง!DG11</f>
        <v>6640</v>
      </c>
      <c r="CA11" s="132" t="s">
        <v>77</v>
      </c>
      <c r="CB11" s="133">
        <f>+ออป.เขตลำปาง!DK11</f>
        <v>2465.8200000000006</v>
      </c>
      <c r="CC11" s="133">
        <f>+ออป.เขตลำปาง!DL11</f>
        <v>7160</v>
      </c>
      <c r="CD11" s="132" t="s">
        <v>77</v>
      </c>
      <c r="CE11" s="133">
        <f>+ออป.เขตลำปาง!DP11</f>
        <v>7980.89</v>
      </c>
      <c r="CF11" s="133">
        <f>+ออป.เขตลำปาง!DQ11</f>
        <v>6910</v>
      </c>
      <c r="CG11" s="132" t="s">
        <v>77</v>
      </c>
      <c r="CH11" s="133">
        <f>+ออป.เขตลำปาง!DU11</f>
        <v>2169.7310000000002</v>
      </c>
      <c r="CI11" s="133">
        <f>+ออป.เขตลำปาง!DV11</f>
        <v>6656</v>
      </c>
      <c r="CJ11" s="132" t="s">
        <v>77</v>
      </c>
      <c r="CK11" s="133">
        <f>+ออป.เขตลำปาง!DZ11</f>
        <v>1815.26</v>
      </c>
      <c r="CL11" s="133">
        <f>+ออป.เขตลำปาง!EA11</f>
        <v>6480</v>
      </c>
      <c r="CM11" s="132" t="s">
        <v>77</v>
      </c>
      <c r="CN11" s="133">
        <f>+ออป.เขตลำปาง!EE11</f>
        <v>2081.3089999999997</v>
      </c>
      <c r="CO11" s="133">
        <f>+ออป.เขตลำปาง!EF11</f>
        <v>7800</v>
      </c>
      <c r="CP11" s="226" t="s">
        <v>77</v>
      </c>
      <c r="CQ11" s="270" t="e">
        <f t="shared" si="0"/>
        <v>#REF!</v>
      </c>
      <c r="CR11" s="270" t="e">
        <f t="shared" si="0"/>
        <v>#REF!</v>
      </c>
    </row>
    <row r="12" spans="1:96" ht="21">
      <c r="A12" s="132"/>
      <c r="B12" s="132"/>
      <c r="C12" s="134" t="s">
        <v>78</v>
      </c>
      <c r="D12" s="142"/>
      <c r="E12" s="191" t="e">
        <f>+ออป.เขตลำปาง!#REF!</f>
        <v>#REF!</v>
      </c>
      <c r="F12" s="191" t="e">
        <f>+ออป.เขตลำปาง!#REF!</f>
        <v>#REF!</v>
      </c>
      <c r="G12" s="134" t="s">
        <v>78</v>
      </c>
      <c r="H12" s="191" t="e">
        <f>+ออป.เขตลำปาง!#REF!</f>
        <v>#REF!</v>
      </c>
      <c r="I12" s="191" t="e">
        <f>+ออป.เขตลำปาง!#REF!</f>
        <v>#REF!</v>
      </c>
      <c r="J12" s="134" t="s">
        <v>78</v>
      </c>
      <c r="K12" s="191" t="e">
        <f>+ออป.เขตลำปาง!#REF!</f>
        <v>#REF!</v>
      </c>
      <c r="L12" s="191">
        <f>+ออป.เขตลำปาง!A12</f>
        <v>0</v>
      </c>
      <c r="M12" s="134" t="s">
        <v>78</v>
      </c>
      <c r="N12" s="133">
        <f>+ออป.เขตลำปาง!E12</f>
        <v>0</v>
      </c>
      <c r="O12" s="133">
        <f>+ออป.เขตลำปาง!F12</f>
        <v>0</v>
      </c>
      <c r="P12" s="134" t="s">
        <v>78</v>
      </c>
      <c r="Q12" s="133">
        <f>+ออป.เขตลำปาง!J12</f>
        <v>0</v>
      </c>
      <c r="R12" s="133">
        <f>+ออป.เขตลำปาง!K12</f>
        <v>0</v>
      </c>
      <c r="S12" s="134" t="s">
        <v>78</v>
      </c>
      <c r="T12" s="191">
        <f>+ออป.เขตลำปาง!O12</f>
        <v>0</v>
      </c>
      <c r="U12" s="191">
        <f>+ออป.เขตลำปาง!P12</f>
        <v>0</v>
      </c>
      <c r="V12" s="134" t="s">
        <v>78</v>
      </c>
      <c r="W12" s="133">
        <f>+ออป.เขตลำปาง!T12</f>
        <v>0</v>
      </c>
      <c r="X12" s="133">
        <f>+ออป.เขตลำปาง!U12</f>
        <v>0</v>
      </c>
      <c r="Y12" s="134" t="s">
        <v>78</v>
      </c>
      <c r="Z12" s="133">
        <f>+ออป.เขตลำปาง!Y12</f>
        <v>0</v>
      </c>
      <c r="AA12" s="133">
        <f>+ออป.เขตลำปาง!Z12</f>
        <v>0</v>
      </c>
      <c r="AB12" s="134" t="s">
        <v>78</v>
      </c>
      <c r="AC12" s="133">
        <f>+ออป.เขตลำปาง!AD12</f>
        <v>0</v>
      </c>
      <c r="AD12" s="133">
        <f>+ออป.เขตลำปาง!AE12</f>
        <v>0</v>
      </c>
      <c r="AE12" s="134" t="s">
        <v>78</v>
      </c>
      <c r="AF12" s="133">
        <f>+ออป.เขตลำปาง!AI12</f>
        <v>0</v>
      </c>
      <c r="AG12" s="133">
        <f>+ออป.เขตลำปาง!AJ12</f>
        <v>0</v>
      </c>
      <c r="AH12" s="134" t="s">
        <v>78</v>
      </c>
      <c r="AI12" s="133">
        <f>+ออป.เขตลำปาง!AN12</f>
        <v>0</v>
      </c>
      <c r="AJ12" s="133">
        <f>+ออป.เขตลำปาง!AO12</f>
        <v>0</v>
      </c>
      <c r="AK12" s="134" t="s">
        <v>78</v>
      </c>
      <c r="AL12" s="133">
        <f>+ออป.เขตลำปาง!AS12</f>
        <v>0</v>
      </c>
      <c r="AM12" s="133">
        <f>+ออป.เขตลำปาง!AT12</f>
        <v>0</v>
      </c>
      <c r="AN12" s="134" t="s">
        <v>78</v>
      </c>
      <c r="AO12" s="133">
        <f>+ออป.เขตลำปาง!AX12</f>
        <v>0</v>
      </c>
      <c r="AP12" s="133">
        <f>+ออป.เขตลำปาง!AY12</f>
        <v>0</v>
      </c>
      <c r="AQ12" s="134" t="s">
        <v>78</v>
      </c>
      <c r="AR12" s="133">
        <f>+ออป.เขตลำปาง!BC12</f>
        <v>0</v>
      </c>
      <c r="AS12" s="133">
        <f>+ออป.เขตลำปาง!BD12</f>
        <v>0</v>
      </c>
      <c r="AT12" s="134" t="s">
        <v>78</v>
      </c>
      <c r="AU12" s="133">
        <f>+ออป.เขตลำปาง!BH12</f>
        <v>0</v>
      </c>
      <c r="AV12" s="133">
        <f>+ออป.เขตลำปาง!BI12</f>
        <v>0</v>
      </c>
      <c r="AW12" s="134" t="s">
        <v>78</v>
      </c>
      <c r="AX12" s="133">
        <f>+ออป.เขตลำปาง!BM12</f>
        <v>0</v>
      </c>
      <c r="AY12" s="133">
        <f>+ออป.เขตลำปาง!BN12</f>
        <v>0</v>
      </c>
      <c r="AZ12" s="134" t="s">
        <v>78</v>
      </c>
      <c r="BA12" s="133">
        <f>+ออป.เขตลำปาง!BR12</f>
        <v>0</v>
      </c>
      <c r="BB12" s="133">
        <f>+ออป.เขตลำปาง!BS12</f>
        <v>0</v>
      </c>
      <c r="BC12" s="134" t="s">
        <v>78</v>
      </c>
      <c r="BD12" s="133">
        <f>+ออป.เขตลำปาง!BW12</f>
        <v>0</v>
      </c>
      <c r="BE12" s="133">
        <f>+ออป.เขตลำปาง!BX12</f>
        <v>0</v>
      </c>
      <c r="BF12" s="134" t="s">
        <v>78</v>
      </c>
      <c r="BG12" s="133">
        <f>+ออป.เขตลำปาง!CB12</f>
        <v>0</v>
      </c>
      <c r="BH12" s="133">
        <f>+ออป.เขตลำปาง!CC12</f>
        <v>0</v>
      </c>
      <c r="BI12" s="134" t="s">
        <v>78</v>
      </c>
      <c r="BJ12" s="133">
        <f>+ออป.เขตลำปาง!CG12</f>
        <v>100</v>
      </c>
      <c r="BK12" s="133">
        <f>+ออป.เขตลำปาง!CH12</f>
        <v>1300</v>
      </c>
      <c r="BL12" s="134" t="s">
        <v>78</v>
      </c>
      <c r="BM12" s="133">
        <f>+ออป.เขตลำปาง!CL12</f>
        <v>100</v>
      </c>
      <c r="BN12" s="133">
        <f>+ออป.เขตลำปาง!CM12</f>
        <v>700</v>
      </c>
      <c r="BO12" s="134" t="s">
        <v>78</v>
      </c>
      <c r="BP12" s="133">
        <f>+ออป.เขตลำปาง!CQ12</f>
        <v>200</v>
      </c>
      <c r="BQ12" s="133">
        <f>+ออป.เขตลำปาง!CR12</f>
        <v>2200</v>
      </c>
      <c r="BR12" s="134" t="s">
        <v>78</v>
      </c>
      <c r="BS12" s="133">
        <f>+ออป.เขตลำปาง!CV12</f>
        <v>100</v>
      </c>
      <c r="BT12" s="133">
        <f>+ออป.เขตลำปาง!CW12</f>
        <v>800</v>
      </c>
      <c r="BU12" s="134" t="s">
        <v>78</v>
      </c>
      <c r="BV12" s="133">
        <f>+ออป.เขตลำปาง!DA12</f>
        <v>100</v>
      </c>
      <c r="BW12" s="133">
        <f>+ออป.เขตลำปาง!DB12</f>
        <v>800</v>
      </c>
      <c r="BX12" s="134" t="s">
        <v>78</v>
      </c>
      <c r="BY12" s="133">
        <f>+ออป.เขตลำปาง!DF12</f>
        <v>100</v>
      </c>
      <c r="BZ12" s="133">
        <f>+ออป.เขตลำปาง!DG12</f>
        <v>600</v>
      </c>
      <c r="CA12" s="134" t="s">
        <v>78</v>
      </c>
      <c r="CB12" s="133">
        <f>+ออป.เขตลำปาง!DK12</f>
        <v>100</v>
      </c>
      <c r="CC12" s="133">
        <f>+ออป.เขตลำปาง!DL12</f>
        <v>700</v>
      </c>
      <c r="CD12" s="134" t="s">
        <v>78</v>
      </c>
      <c r="CE12" s="133">
        <f>+ออป.เขตลำปาง!DP12</f>
        <v>200</v>
      </c>
      <c r="CF12" s="133">
        <f>+ออป.เขตลำปาง!DQ12</f>
        <v>2400</v>
      </c>
      <c r="CG12" s="134" t="s">
        <v>78</v>
      </c>
      <c r="CH12" s="133">
        <f>+ออป.เขตลำปาง!DU12</f>
        <v>200</v>
      </c>
      <c r="CI12" s="133">
        <f>+ออป.เขตลำปาง!DV12</f>
        <v>2900</v>
      </c>
      <c r="CJ12" s="134" t="s">
        <v>78</v>
      </c>
      <c r="CK12" s="133">
        <f>+ออป.เขตลำปาง!DZ12</f>
        <v>200</v>
      </c>
      <c r="CL12" s="133">
        <f>+ออป.เขตลำปาง!EA12</f>
        <v>3000</v>
      </c>
      <c r="CM12" s="134" t="s">
        <v>78</v>
      </c>
      <c r="CN12" s="133">
        <f>+ออป.เขตลำปาง!EE12</f>
        <v>200</v>
      </c>
      <c r="CO12" s="133">
        <f>+ออป.เขตลำปาง!EF12</f>
        <v>2500</v>
      </c>
      <c r="CP12" s="228" t="s">
        <v>78</v>
      </c>
      <c r="CQ12" s="270" t="e">
        <f t="shared" si="0"/>
        <v>#REF!</v>
      </c>
      <c r="CR12" s="270" t="e">
        <f t="shared" si="0"/>
        <v>#REF!</v>
      </c>
    </row>
    <row r="13" spans="1:96" ht="21">
      <c r="A13" s="143"/>
      <c r="B13" s="143"/>
      <c r="C13" s="132" t="s">
        <v>41</v>
      </c>
      <c r="D13" s="142"/>
      <c r="E13" s="191" t="e">
        <f>+ออป.เขตแพร่!#REF!+ออป.เขตเชียงใหม่!#REF!+ออป.เขตลำปาง!#REF!</f>
        <v>#REF!</v>
      </c>
      <c r="F13" s="191" t="e">
        <f>+ออป.เขตแพร่!#REF!+ออป.เขตเชียงใหม่!#REF!+ออป.เขตลำปาง!#REF!</f>
        <v>#REF!</v>
      </c>
      <c r="G13" s="132" t="s">
        <v>41</v>
      </c>
      <c r="H13" s="191" t="e">
        <f>+ออป.เขตแพร่!#REF!+ออป.เขตเชียงใหม่!#REF!+ออป.เขตลำปาง!#REF!</f>
        <v>#REF!</v>
      </c>
      <c r="I13" s="191" t="e">
        <f>+ออป.เขตแพร่!#REF!+ออป.เขตเชียงใหม่!#REF!+ออป.เขตลำปาง!#REF!</f>
        <v>#REF!</v>
      </c>
      <c r="J13" s="132" t="s">
        <v>41</v>
      </c>
      <c r="K13" s="191" t="e">
        <f>+ออป.เขตแพร่!#REF!+ออป.เขตเชียงใหม่!#REF!+ออป.เขตลำปาง!#REF!</f>
        <v>#REF!</v>
      </c>
      <c r="L13" s="191">
        <f>+ออป.เขตแพร่!A10+ออป.เขตเชียงใหม่!A9+ออป.เขตลำปาง!A13</f>
        <v>0</v>
      </c>
      <c r="M13" s="132" t="s">
        <v>41</v>
      </c>
      <c r="N13" s="133">
        <f>+ออป.เขตแพร่!E10+ออป.เขตเชียงใหม่!E9+ออป.เขตลำปาง!E13</f>
        <v>12838.458999999999</v>
      </c>
      <c r="O13" s="133">
        <f>+ออป.เขตแพร่!F10+ออป.เขตเชียงใหม่!F9+ออป.เขตลำปาง!F13</f>
        <v>33200</v>
      </c>
      <c r="P13" s="132" t="s">
        <v>41</v>
      </c>
      <c r="Q13" s="133">
        <f>+ออป.เขตแพร่!J10+ออป.เขตเชียงใหม่!J9+ออป.เขตลำปาง!J13</f>
        <v>14030.753000000001</v>
      </c>
      <c r="R13" s="133">
        <f>+ออป.เขตแพร่!K10+ออป.เขตเชียงใหม่!K9+ออป.เขตลำปาง!K13</f>
        <v>34760</v>
      </c>
      <c r="S13" s="132" t="s">
        <v>41</v>
      </c>
      <c r="T13" s="191">
        <f>+ออป.เขตแพร่!O10+ออป.เขตเชียงใหม่!O9+ออป.เขตลำปาง!O13</f>
        <v>12912.914000000001</v>
      </c>
      <c r="U13" s="191">
        <f>+ออป.เขตแพร่!P10+ออป.เขตเชียงใหม่!P9+ออป.เขตลำปาง!P13</f>
        <v>32420</v>
      </c>
      <c r="V13" s="132" t="s">
        <v>41</v>
      </c>
      <c r="W13" s="133">
        <f>+ออป.เขตแพร่!T10+ออป.เขตเชียงใหม่!T9+ออป.เขตลำปาง!T13</f>
        <v>11308.784</v>
      </c>
      <c r="X13" s="133">
        <f>+ออป.เขตแพร่!U10+ออป.เขตเชียงใหม่!U9+ออป.เขตลำปาง!U13</f>
        <v>32240</v>
      </c>
      <c r="Y13" s="132" t="s">
        <v>41</v>
      </c>
      <c r="Z13" s="133">
        <f>+ออป.เขตแพร่!Y10+ออป.เขตเชียงใหม่!Y9+ออป.เขตลำปาง!Y13</f>
        <v>10773.133000000002</v>
      </c>
      <c r="AA13" s="133">
        <f>+ออป.เขตแพร่!Z10+ออป.เขตเชียงใหม่!Z9+ออป.เขตลำปาง!Z13</f>
        <v>31770</v>
      </c>
      <c r="AB13" s="132" t="s">
        <v>41</v>
      </c>
      <c r="AC13" s="133">
        <f>+ออป.เขตแพร่!AD10+ออป.เขตเชียงใหม่!AD9+ออป.เขตลำปาง!AD13</f>
        <v>12977.99</v>
      </c>
      <c r="AD13" s="133">
        <f>+ออป.เขตแพร่!AE10+ออป.เขตเชียงใหม่!AE9+ออป.เขตลำปาง!AE13</f>
        <v>35010</v>
      </c>
      <c r="AE13" s="132" t="s">
        <v>41</v>
      </c>
      <c r="AF13" s="133">
        <f>+ออป.เขตแพร่!AI10+ออป.เขตเชียงใหม่!AI9+ออป.เขตลำปาง!AI13</f>
        <v>13981.138999999999</v>
      </c>
      <c r="AG13" s="133">
        <f>+ออป.เขตแพร่!AJ10+ออป.เขตเชียงใหม่!AJ9+ออป.เขตลำปาง!AJ13</f>
        <v>30330</v>
      </c>
      <c r="AH13" s="132" t="s">
        <v>41</v>
      </c>
      <c r="AI13" s="133">
        <f>+ออป.เขตแพร่!AN10+ออป.เขตเชียงใหม่!AN9+ออป.เขตลำปาง!AN13</f>
        <v>11026.832</v>
      </c>
      <c r="AJ13" s="133">
        <f>+ออป.เขตแพร่!AO10+ออป.เขตเชียงใหม่!AO9+ออป.เขตลำปาง!AO13</f>
        <v>29800</v>
      </c>
      <c r="AK13" s="132" t="s">
        <v>41</v>
      </c>
      <c r="AL13" s="133">
        <f>+ออป.เขตแพร่!AS10+ออป.เขตเชียงใหม่!AS9+ออป.เขตลำปาง!AS13</f>
        <v>13282.175999999999</v>
      </c>
      <c r="AM13" s="133">
        <f>+ออป.เขตแพร่!AT10+ออป.เขตเชียงใหม่!AT9+ออป.เขตลำปาง!AT13</f>
        <v>32350</v>
      </c>
      <c r="AN13" s="132" t="s">
        <v>41</v>
      </c>
      <c r="AO13" s="133">
        <f>+ออป.เขตแพร่!AX10+ออป.เขตเชียงใหม่!AX9+ออป.เขตลำปาง!AX13</f>
        <v>12227.471</v>
      </c>
      <c r="AP13" s="133">
        <f>+ออป.เขตแพร่!AY10+ออป.เขตเชียงใหม่!AY9+ออป.เขตลำปาง!AY13</f>
        <v>33520</v>
      </c>
      <c r="AQ13" s="132" t="s">
        <v>41</v>
      </c>
      <c r="AR13" s="133">
        <f>+ออป.เขตแพร่!BC10+ออป.เขตเชียงใหม่!BC9+ออป.เขตลำปาง!BC13</f>
        <v>11964.942999999999</v>
      </c>
      <c r="AS13" s="133">
        <f>+ออป.เขตแพร่!BD10+ออป.เขตเชียงใหม่!BD9+ออป.เขตลำปาง!BD13</f>
        <v>31960</v>
      </c>
      <c r="AT13" s="132" t="s">
        <v>41</v>
      </c>
      <c r="AU13" s="133">
        <f>+ออป.เขตแพร่!BH10+ออป.เขตเชียงใหม่!BH9+ออป.เขตลำปาง!BH13</f>
        <v>14705.771000000001</v>
      </c>
      <c r="AV13" s="133">
        <f>+ออป.เขตแพร่!BI10+ออป.เขตเชียงใหม่!BI9+ออป.เขตลำปาง!BI13</f>
        <v>32050</v>
      </c>
      <c r="AW13" s="132" t="s">
        <v>41</v>
      </c>
      <c r="AX13" s="133">
        <f>+ออป.เขตแพร่!BM10+ออป.เขตเชียงใหม่!BM9+ออป.เขตลำปาง!BM13</f>
        <v>13725.839</v>
      </c>
      <c r="AY13" s="133">
        <f>+ออป.เขตแพร่!BN10+ออป.เขตเชียงใหม่!BN9+ออป.เขตลำปาง!BN13</f>
        <v>29710</v>
      </c>
      <c r="AZ13" s="132" t="s">
        <v>41</v>
      </c>
      <c r="BA13" s="133">
        <f>+ออป.เขตแพร่!BR10+ออป.เขตเชียงใหม่!BR9+ออป.เขตลำปาง!BR13</f>
        <v>16360.156999999999</v>
      </c>
      <c r="BB13" s="133">
        <f>+ออป.เขตแพร่!BS10+ออป.เขตเชียงใหม่!BS9+ออป.เขตลำปาง!BS13</f>
        <v>31670</v>
      </c>
      <c r="BC13" s="132" t="s">
        <v>41</v>
      </c>
      <c r="BD13" s="133">
        <f>+ออป.เขตแพร่!BW10+ออป.เขตเชียงใหม่!BW9+ออป.เขตลำปาง!BW13</f>
        <v>13714.626</v>
      </c>
      <c r="BE13" s="133">
        <f>+ออป.เขตแพร่!BX10+ออป.เขตเชียงใหม่!BX9+ออป.เขตลำปาง!BX13</f>
        <v>33090</v>
      </c>
      <c r="BF13" s="132" t="s">
        <v>41</v>
      </c>
      <c r="BG13" s="133">
        <f>+ออป.เขตแพร่!CB10+ออป.เขตเชียงใหม่!CB9+ออป.เขตลำปาง!CB13</f>
        <v>15820.791999999999</v>
      </c>
      <c r="BH13" s="133">
        <f>+ออป.เขตแพร่!CC10+ออป.เขตเชียงใหม่!CC9+ออป.เขตลำปาง!CC13</f>
        <v>33150</v>
      </c>
      <c r="BI13" s="132" t="s">
        <v>41</v>
      </c>
      <c r="BJ13" s="133">
        <f>+ออป.เขตแพร่!CG10+ออป.เขตเชียงใหม่!CG9+ออป.เขตลำปาง!CG13</f>
        <v>15251.358</v>
      </c>
      <c r="BK13" s="133">
        <f>+ออป.เขตแพร่!CH10+ออป.เขตเชียงใหม่!CH9+ออป.เขตลำปาง!CH13</f>
        <v>34369</v>
      </c>
      <c r="BL13" s="132" t="s">
        <v>41</v>
      </c>
      <c r="BM13" s="133">
        <f>+ออป.เขตแพร่!CL10+ออป.เขตเชียงใหม่!CL9+ออป.เขตลำปาง!CL13</f>
        <v>15350.991999999998</v>
      </c>
      <c r="BN13" s="133">
        <f>+ออป.เขตแพร่!CM10+ออป.เขตเชียงใหม่!CM9+ออป.เขตลำปาง!CM13</f>
        <v>32320</v>
      </c>
      <c r="BO13" s="132" t="s">
        <v>41</v>
      </c>
      <c r="BP13" s="133">
        <f>+ออป.เขตแพร่!CQ10+ออป.เขตเชียงใหม่!CQ9+ออป.เขตลำปาง!CQ13</f>
        <v>15712.647000000001</v>
      </c>
      <c r="BQ13" s="133">
        <f>+ออป.เขตแพร่!CR10+ออป.เขตเชียงใหม่!CR9+ออป.เขตลำปาง!CR13</f>
        <v>35820</v>
      </c>
      <c r="BR13" s="132" t="s">
        <v>41</v>
      </c>
      <c r="BS13" s="133">
        <f>+ออป.เขตแพร่!CV10+ออป.เขตเชียงใหม่!CV9+ออป.เขตลำปาง!CV13</f>
        <v>14347.288</v>
      </c>
      <c r="BT13" s="133">
        <f>+ออป.เขตแพร่!CW10+ออป.เขตเชียงใหม่!CW9+ออป.เขตลำปาง!CW13</f>
        <v>30710</v>
      </c>
      <c r="BU13" s="132" t="s">
        <v>41</v>
      </c>
      <c r="BV13" s="133">
        <f>+ออป.เขตแพร่!DA10+ออป.เขตเชียงใหม่!DA9+ออป.เขตลำปาง!DA13</f>
        <v>14134.314999999999</v>
      </c>
      <c r="BW13" s="133">
        <f>+ออป.เขตแพร่!DB10+ออป.เขตเชียงใหม่!DB9+ออป.เขตลำปาง!DB13</f>
        <v>30500</v>
      </c>
      <c r="BX13" s="132" t="s">
        <v>41</v>
      </c>
      <c r="BY13" s="133">
        <f>+ออป.เขตแพร่!DF10+ออป.เขตเชียงใหม่!DF9+ออป.เขตลำปาง!DF13</f>
        <v>13969.504000000001</v>
      </c>
      <c r="BZ13" s="133">
        <f>+ออป.เขตแพร่!DG10+ออป.เขตเชียงใหม่!DG9+ออป.เขตลำปาง!DG13</f>
        <v>32310</v>
      </c>
      <c r="CA13" s="132" t="s">
        <v>41</v>
      </c>
      <c r="CB13" s="133">
        <f>+ออป.เขตแพร่!DK10+ออป.เขตเชียงใหม่!DK9+ออป.เขตลำปาง!DK13</f>
        <v>16006.907999999999</v>
      </c>
      <c r="CC13" s="133">
        <f>+ออป.เขตแพร่!DL10+ออป.เขตเชียงใหม่!DL9+ออป.เขตลำปาง!DL13</f>
        <v>33960</v>
      </c>
      <c r="CD13" s="132" t="s">
        <v>41</v>
      </c>
      <c r="CE13" s="133">
        <f>+ออป.เขตแพร่!DP10+ออป.เขตเชียงใหม่!DP9+ออป.เขตลำปาง!DP13</f>
        <v>24536.040999999997</v>
      </c>
      <c r="CF13" s="133">
        <f>+ออป.เขตแพร่!DQ10+ออป.เขตเชียงใหม่!DQ9+ออป.เขตลำปาง!DQ13</f>
        <v>38610</v>
      </c>
      <c r="CG13" s="132" t="s">
        <v>41</v>
      </c>
      <c r="CH13" s="133">
        <f>+ออป.เขตแพร่!DU10+ออป.เขตเชียงใหม่!DU9+ออป.เขตลำปาง!DU13</f>
        <v>14014.496000000001</v>
      </c>
      <c r="CI13" s="133">
        <f>+ออป.เขตแพร่!DV10+ออป.เขตเชียงใหม่!DV9+ออป.เขตลำปาง!DV13</f>
        <v>36776</v>
      </c>
      <c r="CJ13" s="132" t="s">
        <v>41</v>
      </c>
      <c r="CK13" s="133">
        <f>+ออป.เขตแพร่!DZ10+ออป.เขตเชียงใหม่!DZ9+ออป.เขตลำปาง!DZ13</f>
        <v>13618.73</v>
      </c>
      <c r="CL13" s="133">
        <f>+ออป.เขตแพร่!EA10+ออป.เขตเชียงใหม่!EA9+ออป.เขตลำปาง!EA13</f>
        <v>34775</v>
      </c>
      <c r="CM13" s="132" t="s">
        <v>41</v>
      </c>
      <c r="CN13" s="133">
        <f>+ออป.เขตแพร่!EE10+ออป.เขตเชียงใหม่!EE9+ออป.เขตลำปาง!EE13</f>
        <v>13214.576000000001</v>
      </c>
      <c r="CO13" s="133">
        <f>+ออป.เขตแพร่!EF10+ออป.เขตเชียงใหม่!EF9+ออป.เขตลำปาง!EF13</f>
        <v>33940</v>
      </c>
      <c r="CP13" s="226" t="s">
        <v>41</v>
      </c>
      <c r="CQ13" s="270" t="e">
        <f t="shared" si="0"/>
        <v>#REF!</v>
      </c>
      <c r="CR13" s="270" t="e">
        <f t="shared" si="0"/>
        <v>#REF!</v>
      </c>
    </row>
    <row r="14" spans="1:96" ht="21">
      <c r="A14" s="143"/>
      <c r="B14" s="143"/>
      <c r="C14" s="132"/>
      <c r="D14" s="142"/>
      <c r="E14" s="191"/>
      <c r="F14" s="191"/>
      <c r="G14" s="132"/>
      <c r="H14" s="191"/>
      <c r="I14" s="191"/>
      <c r="J14" s="132"/>
      <c r="K14" s="191"/>
      <c r="L14" s="191"/>
      <c r="M14" s="132"/>
      <c r="N14" s="133"/>
      <c r="O14" s="133"/>
      <c r="P14" s="132"/>
      <c r="Q14" s="133"/>
      <c r="R14" s="133"/>
      <c r="S14" s="132"/>
      <c r="T14" s="191"/>
      <c r="U14" s="191"/>
      <c r="V14" s="132"/>
      <c r="W14" s="133"/>
      <c r="X14" s="133"/>
      <c r="Y14" s="132"/>
      <c r="Z14" s="133"/>
      <c r="AA14" s="133"/>
      <c r="AB14" s="132"/>
      <c r="AC14" s="133"/>
      <c r="AD14" s="133"/>
      <c r="AE14" s="132"/>
      <c r="AF14" s="133"/>
      <c r="AG14" s="133"/>
      <c r="AH14" s="132"/>
      <c r="AI14" s="133"/>
      <c r="AJ14" s="133"/>
      <c r="AK14" s="132"/>
      <c r="AL14" s="133"/>
      <c r="AM14" s="133"/>
      <c r="AN14" s="132"/>
      <c r="AO14" s="133"/>
      <c r="AP14" s="133"/>
      <c r="AQ14" s="132"/>
      <c r="AR14" s="133"/>
      <c r="AS14" s="133"/>
      <c r="AT14" s="132"/>
      <c r="AU14" s="133"/>
      <c r="AV14" s="133"/>
      <c r="AW14" s="132"/>
      <c r="AX14" s="133"/>
      <c r="AY14" s="133"/>
      <c r="AZ14" s="132"/>
      <c r="BA14" s="133"/>
      <c r="BB14" s="133"/>
      <c r="BC14" s="132"/>
      <c r="BD14" s="133"/>
      <c r="BE14" s="133"/>
      <c r="BF14" s="132"/>
      <c r="BG14" s="133"/>
      <c r="BH14" s="133"/>
      <c r="BI14" s="132"/>
      <c r="BJ14" s="133"/>
      <c r="BK14" s="133"/>
      <c r="BL14" s="132"/>
      <c r="BM14" s="133"/>
      <c r="BN14" s="133"/>
      <c r="BO14" s="132"/>
      <c r="BP14" s="133"/>
      <c r="BQ14" s="133"/>
      <c r="BR14" s="132"/>
      <c r="BS14" s="133"/>
      <c r="BT14" s="133"/>
      <c r="BU14" s="132"/>
      <c r="BV14" s="133"/>
      <c r="BW14" s="133"/>
      <c r="BX14" s="132"/>
      <c r="BY14" s="133"/>
      <c r="BZ14" s="133"/>
      <c r="CA14" s="132"/>
      <c r="CB14" s="133"/>
      <c r="CC14" s="133"/>
      <c r="CD14" s="132"/>
      <c r="CE14" s="133"/>
      <c r="CF14" s="133"/>
      <c r="CG14" s="132"/>
      <c r="CH14" s="133"/>
      <c r="CI14" s="133"/>
      <c r="CJ14" s="132"/>
      <c r="CK14" s="133"/>
      <c r="CL14" s="133"/>
      <c r="CM14" s="132"/>
      <c r="CN14" s="133"/>
      <c r="CO14" s="133"/>
      <c r="CP14" s="226"/>
      <c r="CQ14" s="270"/>
      <c r="CR14" s="270"/>
    </row>
    <row r="15" spans="1:96" ht="21.75" thickBot="1">
      <c r="A15" s="167"/>
      <c r="B15" s="157" t="s">
        <v>43</v>
      </c>
      <c r="C15" s="168"/>
      <c r="D15" s="157"/>
      <c r="E15" s="157" t="e">
        <f>SUM(E8:E14)</f>
        <v>#REF!</v>
      </c>
      <c r="F15" s="157" t="e">
        <f>SUM(F8:F14)</f>
        <v>#REF!</v>
      </c>
      <c r="G15" s="157"/>
      <c r="H15" s="157" t="e">
        <f>SUM(H8:H14)</f>
        <v>#REF!</v>
      </c>
      <c r="I15" s="157" t="e">
        <f>SUM(I8:I14)</f>
        <v>#REF!</v>
      </c>
      <c r="J15" s="157"/>
      <c r="K15" s="157" t="e">
        <f>SUM(K8:K14)</f>
        <v>#REF!</v>
      </c>
      <c r="L15" s="157">
        <f>SUM(L8:L14)</f>
        <v>0</v>
      </c>
      <c r="M15" s="157"/>
      <c r="N15" s="157">
        <f>SUM(N8:N14)</f>
        <v>18012.987999999998</v>
      </c>
      <c r="O15" s="157">
        <f>SUM(O8:O14)</f>
        <v>58010</v>
      </c>
      <c r="P15" s="157"/>
      <c r="Q15" s="157">
        <f>SUM(Q8:Q14)</f>
        <v>21700.227999999999</v>
      </c>
      <c r="R15" s="157">
        <f>SUM(R8:R14)</f>
        <v>62170</v>
      </c>
      <c r="S15" s="157"/>
      <c r="T15" s="157">
        <f>SUM(T8:T14)</f>
        <v>19154.998</v>
      </c>
      <c r="U15" s="157">
        <f>SUM(U8:U14)</f>
        <v>57310</v>
      </c>
      <c r="V15" s="157"/>
      <c r="W15" s="157">
        <f>SUM(W8:W14)</f>
        <v>17433.949000000001</v>
      </c>
      <c r="X15" s="157">
        <f t="shared" ref="X15" si="1">SUM(X8:X14)</f>
        <v>59295</v>
      </c>
      <c r="Y15" s="157"/>
      <c r="Z15" s="157">
        <f>SUM(Z8:Z14)</f>
        <v>17403.659000000003</v>
      </c>
      <c r="AA15" s="157">
        <f t="shared" ref="AA15" si="2">SUM(AA8:AA14)</f>
        <v>60250</v>
      </c>
      <c r="AB15" s="157"/>
      <c r="AC15" s="157">
        <f>SUM(AC8:AC14)</f>
        <v>19926.753000000001</v>
      </c>
      <c r="AD15" s="157">
        <f t="shared" ref="AD15" si="3">SUM(AD8:AD14)</f>
        <v>64270</v>
      </c>
      <c r="AE15" s="157"/>
      <c r="AF15" s="157">
        <f>SUM(AF8:AF14)</f>
        <v>20558.411</v>
      </c>
      <c r="AG15" s="157">
        <f t="shared" ref="AG15" si="4">SUM(AG8:AG14)</f>
        <v>57460</v>
      </c>
      <c r="AH15" s="157"/>
      <c r="AI15" s="157">
        <f>SUM(AI8:AI14)</f>
        <v>17432.156000000003</v>
      </c>
      <c r="AJ15" s="157">
        <f>SUM(AJ8:AJ14)</f>
        <v>53550</v>
      </c>
      <c r="AK15" s="157"/>
      <c r="AL15" s="157">
        <f>SUM(AL8:AL14)</f>
        <v>20364.998</v>
      </c>
      <c r="AM15" s="157">
        <f>SUM(AM8:AM14)</f>
        <v>58720</v>
      </c>
      <c r="AN15" s="157"/>
      <c r="AO15" s="157">
        <f>SUM(AO8:AO14)</f>
        <v>18217.087</v>
      </c>
      <c r="AP15" s="157">
        <f>SUM(AP8:AP14)</f>
        <v>59370</v>
      </c>
      <c r="AQ15" s="157"/>
      <c r="AR15" s="157">
        <f>SUM(AR8:AR14)</f>
        <v>17887.156999999999</v>
      </c>
      <c r="AS15" s="157">
        <f>SUM(AS8:AS14)</f>
        <v>55210</v>
      </c>
      <c r="AT15" s="157"/>
      <c r="AU15" s="157">
        <f>SUM(AU8:AU14)</f>
        <v>21496.743000000002</v>
      </c>
      <c r="AV15" s="157">
        <f>SUM(AV8:AV14)</f>
        <v>55000</v>
      </c>
      <c r="AW15" s="157"/>
      <c r="AX15" s="157">
        <f>SUM(AX8:AX14)</f>
        <v>21207.322</v>
      </c>
      <c r="AY15" s="157">
        <f>SUM(AY8:AY14)</f>
        <v>52020</v>
      </c>
      <c r="AZ15" s="157"/>
      <c r="BA15" s="157">
        <f>SUM(BA8:BA14)</f>
        <v>25362.989000000001</v>
      </c>
      <c r="BB15" s="157">
        <f>SUM(BB8:BB14)</f>
        <v>53620</v>
      </c>
      <c r="BC15" s="157"/>
      <c r="BD15" s="157">
        <f>SUM(BD8:BD14)</f>
        <v>21139.488000000001</v>
      </c>
      <c r="BE15" s="157">
        <f>SUM(BE8:BE14)</f>
        <v>56524</v>
      </c>
      <c r="BF15" s="157"/>
      <c r="BG15" s="157">
        <f>SUM(BG8:BG14)</f>
        <v>23146.662</v>
      </c>
      <c r="BH15" s="157">
        <f>SUM(BH8:BH14)</f>
        <v>54697</v>
      </c>
      <c r="BI15" s="157"/>
      <c r="BJ15" s="157">
        <f>SUM(BJ8:BJ14)</f>
        <v>24723.517</v>
      </c>
      <c r="BK15" s="157">
        <f>SUM(BK8:BK14)</f>
        <v>59809</v>
      </c>
      <c r="BL15" s="157"/>
      <c r="BM15" s="157">
        <f>SUM(BM8:BM14)</f>
        <v>22851.415999999997</v>
      </c>
      <c r="BN15" s="157">
        <f>SUM(BN8:BN14)</f>
        <v>56490</v>
      </c>
      <c r="BO15" s="157"/>
      <c r="BP15" s="157">
        <f>SUM(BP8:BP14)</f>
        <v>25569.139000000003</v>
      </c>
      <c r="BQ15" s="157">
        <f>SUM(BQ8:BQ14)</f>
        <v>61443</v>
      </c>
      <c r="BR15" s="157"/>
      <c r="BS15" s="157">
        <f>SUM(BS8:BS14)</f>
        <v>20722.031999999999</v>
      </c>
      <c r="BT15" s="157">
        <f t="shared" ref="BT15" si="5">SUM(BT8:BT14)</f>
        <v>50280</v>
      </c>
      <c r="BU15" s="157"/>
      <c r="BV15" s="157">
        <f>SUM(BV8:BV14)</f>
        <v>20859.784</v>
      </c>
      <c r="BW15" s="157">
        <f>SUM(BW8:BW14)</f>
        <v>50741</v>
      </c>
      <c r="BX15" s="157"/>
      <c r="BY15" s="157">
        <f>SUM(BY8:BY14)</f>
        <v>20863.274000000001</v>
      </c>
      <c r="BZ15" s="157">
        <f t="shared" ref="BZ15" si="6">SUM(BZ8:BZ14)</f>
        <v>55160</v>
      </c>
      <c r="CA15" s="157"/>
      <c r="CB15" s="157">
        <f>SUM(CB8:CB14)</f>
        <v>23605.496999999999</v>
      </c>
      <c r="CC15" s="157">
        <f>SUM(CC8:CC14)</f>
        <v>57270</v>
      </c>
      <c r="CD15" s="157"/>
      <c r="CE15" s="157">
        <f>SUM(CE8:CE14)</f>
        <v>37315.536999999997</v>
      </c>
      <c r="CF15" s="157">
        <f>SUM(CF8:CF14)</f>
        <v>65170</v>
      </c>
      <c r="CG15" s="157"/>
      <c r="CH15" s="157">
        <f>SUM(CH8:CH14)</f>
        <v>19966.086000000003</v>
      </c>
      <c r="CI15" s="157">
        <f>SUM(CI8:CI14)</f>
        <v>63402</v>
      </c>
      <c r="CJ15" s="157"/>
      <c r="CK15" s="157">
        <f>SUM(CK8:CK14)</f>
        <v>18889.191999999999</v>
      </c>
      <c r="CL15" s="157">
        <f>SUM(CL8:CL14)</f>
        <v>58745</v>
      </c>
      <c r="CM15" s="157"/>
      <c r="CN15" s="157">
        <f>SUM(CN8:CN14)</f>
        <v>19667.442999999999</v>
      </c>
      <c r="CO15" s="157">
        <f>SUM(CO8:CO14)</f>
        <v>59290</v>
      </c>
      <c r="CP15" s="269"/>
      <c r="CQ15" s="269" t="e">
        <f>SUM(CQ8:CQ14)</f>
        <v>#REF!</v>
      </c>
      <c r="CR15" s="269" t="e">
        <f>SUM(CR8:CR14)</f>
        <v>#REF!</v>
      </c>
    </row>
  </sheetData>
  <mergeCells count="33">
    <mergeCell ref="CM5:CO5"/>
    <mergeCell ref="CP5:CR5"/>
    <mergeCell ref="BU5:BW5"/>
    <mergeCell ref="BX5:BZ5"/>
    <mergeCell ref="CA5:CC5"/>
    <mergeCell ref="CD5:CF5"/>
    <mergeCell ref="CG5:CI5"/>
    <mergeCell ref="CJ5:CL5"/>
    <mergeCell ref="BR5:BT5"/>
    <mergeCell ref="AK5:AM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  <mergeCell ref="BO5:BQ5"/>
    <mergeCell ref="AH5:AJ5"/>
    <mergeCell ref="A5:A6"/>
    <mergeCell ref="B5:B6"/>
    <mergeCell ref="C5:F5"/>
    <mergeCell ref="G5:I5"/>
    <mergeCell ref="J5:L5"/>
    <mergeCell ref="M5:O5"/>
    <mergeCell ref="P5:R5"/>
    <mergeCell ref="S5:U5"/>
    <mergeCell ref="V5:X5"/>
    <mergeCell ref="Y5:AA5"/>
    <mergeCell ref="AB5:AD5"/>
    <mergeCell ref="AE5:A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7030A0"/>
  </sheetPr>
  <dimension ref="A1:FB6"/>
  <sheetViews>
    <sheetView workbookViewId="0">
      <selection activeCell="F15" sqref="F15"/>
    </sheetView>
  </sheetViews>
  <sheetFormatPr defaultColWidth="9.125" defaultRowHeight="15"/>
  <cols>
    <col min="1" max="1" width="8" style="444" customWidth="1"/>
    <col min="2" max="2" width="9.125" style="444" bestFit="1" customWidth="1"/>
    <col min="3" max="3" width="7.75" style="444" bestFit="1" customWidth="1"/>
    <col min="4" max="4" width="9.875" style="444" bestFit="1" customWidth="1"/>
    <col min="5" max="5" width="9.625" style="444" bestFit="1" customWidth="1"/>
    <col min="6" max="6" width="15" style="444" bestFit="1" customWidth="1"/>
    <col min="7" max="7" width="10.75" style="444" bestFit="1" customWidth="1"/>
    <col min="8" max="8" width="7.75" style="444" customWidth="1"/>
    <col min="9" max="9" width="9.875" style="444" customWidth="1"/>
    <col min="10" max="10" width="9.625" style="444" customWidth="1"/>
    <col min="11" max="11" width="15" style="444" customWidth="1"/>
    <col min="12" max="12" width="10.75" style="444" customWidth="1"/>
    <col min="13" max="13" width="7.75" style="444" customWidth="1"/>
    <col min="14" max="14" width="9.875" style="444" customWidth="1"/>
    <col min="15" max="15" width="9.625" style="444" customWidth="1"/>
    <col min="16" max="16" width="15" style="444" customWidth="1"/>
    <col min="17" max="17" width="10.75" style="444" customWidth="1"/>
    <col min="18" max="18" width="7.75" style="444" customWidth="1"/>
    <col min="19" max="19" width="9.875" style="444" customWidth="1"/>
    <col min="20" max="20" width="9.625" style="444" customWidth="1"/>
    <col min="21" max="21" width="15" style="444" customWidth="1"/>
    <col min="22" max="22" width="10.75" style="444" customWidth="1"/>
    <col min="23" max="23" width="7.75" style="444" customWidth="1"/>
    <col min="24" max="24" width="9.875" style="444" customWidth="1"/>
    <col min="25" max="25" width="9.625" style="444" customWidth="1"/>
    <col min="26" max="26" width="15" style="444" customWidth="1"/>
    <col min="27" max="27" width="10.75" style="444" customWidth="1"/>
    <col min="28" max="28" width="7.75" style="444" customWidth="1"/>
    <col min="29" max="29" width="9.875" style="444" customWidth="1"/>
    <col min="30" max="30" width="9.625" style="444" customWidth="1"/>
    <col min="31" max="31" width="15" style="444" customWidth="1"/>
    <col min="32" max="32" width="10.75" style="444" customWidth="1"/>
    <col min="33" max="33" width="7.75" style="444" customWidth="1"/>
    <col min="34" max="34" width="9.875" style="444" customWidth="1"/>
    <col min="35" max="35" width="9.625" style="444" customWidth="1"/>
    <col min="36" max="36" width="15" style="444" customWidth="1"/>
    <col min="37" max="37" width="10.75" style="444" customWidth="1"/>
    <col min="38" max="38" width="7.75" style="444" customWidth="1"/>
    <col min="39" max="39" width="9.875" style="444" customWidth="1"/>
    <col min="40" max="40" width="9.625" style="444" customWidth="1"/>
    <col min="41" max="41" width="15" style="444" customWidth="1"/>
    <col min="42" max="42" width="10.75" style="444" customWidth="1"/>
    <col min="43" max="43" width="7.75" style="444" customWidth="1"/>
    <col min="44" max="44" width="9.875" style="444" customWidth="1"/>
    <col min="45" max="45" width="9.625" style="444" customWidth="1"/>
    <col min="46" max="46" width="15" style="444" customWidth="1"/>
    <col min="47" max="47" width="10.75" style="444" customWidth="1"/>
    <col min="48" max="48" width="7.75" style="444" customWidth="1"/>
    <col min="49" max="49" width="9.875" style="444" customWidth="1"/>
    <col min="50" max="50" width="9.625" style="444" customWidth="1"/>
    <col min="51" max="51" width="15" style="444" customWidth="1"/>
    <col min="52" max="52" width="10.75" style="444" customWidth="1"/>
    <col min="53" max="53" width="7.75" style="444" customWidth="1"/>
    <col min="54" max="54" width="9.875" style="444" customWidth="1"/>
    <col min="55" max="55" width="9.625" style="444" customWidth="1"/>
    <col min="56" max="56" width="15" style="444" customWidth="1"/>
    <col min="57" max="57" width="10.75" style="444" customWidth="1"/>
    <col min="58" max="58" width="7.75" style="444" customWidth="1"/>
    <col min="59" max="59" width="9.875" style="444" customWidth="1"/>
    <col min="60" max="60" width="9.625" style="444" customWidth="1"/>
    <col min="61" max="61" width="15" style="444" customWidth="1"/>
    <col min="62" max="62" width="10.75" style="444" customWidth="1"/>
    <col min="63" max="63" width="7.75" style="444" customWidth="1"/>
    <col min="64" max="64" width="9.875" style="444" customWidth="1"/>
    <col min="65" max="65" width="9.625" style="444" customWidth="1"/>
    <col min="66" max="66" width="15" style="444" customWidth="1"/>
    <col min="67" max="67" width="10.75" style="444" customWidth="1"/>
    <col min="68" max="68" width="7.75" style="444" customWidth="1"/>
    <col min="69" max="69" width="9.875" style="444" customWidth="1"/>
    <col min="70" max="70" width="9.625" style="444" customWidth="1"/>
    <col min="71" max="71" width="15" style="444" customWidth="1"/>
    <col min="72" max="72" width="10.75" style="444" customWidth="1"/>
    <col min="73" max="73" width="7.75" style="444" customWidth="1"/>
    <col min="74" max="74" width="9.875" style="444" customWidth="1"/>
    <col min="75" max="75" width="9.625" style="444" customWidth="1"/>
    <col min="76" max="76" width="15" style="444" customWidth="1"/>
    <col min="77" max="77" width="10.75" style="444" customWidth="1"/>
    <col min="78" max="78" width="7.75" style="444" customWidth="1"/>
    <col min="79" max="79" width="9.875" style="444" customWidth="1"/>
    <col min="80" max="80" width="9.625" style="444" customWidth="1"/>
    <col min="81" max="81" width="15" style="444" customWidth="1"/>
    <col min="82" max="82" width="10.75" style="444" customWidth="1"/>
    <col min="83" max="83" width="7.75" style="444" customWidth="1"/>
    <col min="84" max="84" width="9.875" style="444" customWidth="1"/>
    <col min="85" max="85" width="9.625" style="444" customWidth="1"/>
    <col min="86" max="86" width="15" style="444" customWidth="1"/>
    <col min="87" max="87" width="10.75" style="444" customWidth="1"/>
    <col min="88" max="88" width="7.75" style="444" customWidth="1"/>
    <col min="89" max="89" width="9.875" style="444" customWidth="1"/>
    <col min="90" max="90" width="9.625" style="444" customWidth="1"/>
    <col min="91" max="91" width="15" style="444" customWidth="1"/>
    <col min="92" max="92" width="10.75" style="444" customWidth="1"/>
    <col min="93" max="93" width="7.75" style="444" customWidth="1"/>
    <col min="94" max="94" width="9.875" style="444" customWidth="1"/>
    <col min="95" max="95" width="9.625" style="444" customWidth="1"/>
    <col min="96" max="96" width="15" style="444" customWidth="1"/>
    <col min="97" max="97" width="10.75" style="444" customWidth="1"/>
    <col min="98" max="98" width="7.75" style="444" customWidth="1"/>
    <col min="99" max="99" width="9.875" style="444" customWidth="1"/>
    <col min="100" max="100" width="9.625" style="444" customWidth="1"/>
    <col min="101" max="101" width="15" style="444" customWidth="1"/>
    <col min="102" max="102" width="10.75" style="444" customWidth="1"/>
    <col min="103" max="103" width="7.75" style="444" customWidth="1"/>
    <col min="104" max="104" width="9.875" style="444" customWidth="1"/>
    <col min="105" max="105" width="9.625" style="444" customWidth="1"/>
    <col min="106" max="106" width="15" style="444" customWidth="1"/>
    <col min="107" max="107" width="10.75" style="444" customWidth="1"/>
    <col min="108" max="108" width="7.75" style="444" customWidth="1"/>
    <col min="109" max="109" width="9.875" style="444" customWidth="1"/>
    <col min="110" max="110" width="9.625" style="444" customWidth="1"/>
    <col min="111" max="111" width="15" style="444" customWidth="1"/>
    <col min="112" max="112" width="10.75" style="444" customWidth="1"/>
    <col min="113" max="113" width="7.75" style="444" customWidth="1"/>
    <col min="114" max="114" width="9.875" style="444" customWidth="1"/>
    <col min="115" max="115" width="9.625" style="444" customWidth="1"/>
    <col min="116" max="116" width="15" style="444" customWidth="1"/>
    <col min="117" max="117" width="10.75" style="444" customWidth="1"/>
    <col min="118" max="118" width="7.75" style="444" customWidth="1"/>
    <col min="119" max="119" width="9.875" style="444" customWidth="1"/>
    <col min="120" max="120" width="9.625" style="444" customWidth="1"/>
    <col min="121" max="121" width="15" style="444" customWidth="1"/>
    <col min="122" max="122" width="10.75" style="444" customWidth="1"/>
    <col min="123" max="123" width="7.75" style="444" customWidth="1"/>
    <col min="124" max="124" width="9.875" style="444" customWidth="1"/>
    <col min="125" max="125" width="9.625" style="444" customWidth="1"/>
    <col min="126" max="126" width="15" style="444" customWidth="1"/>
    <col min="127" max="127" width="10.75" style="444" customWidth="1"/>
    <col min="128" max="128" width="7.75" style="444" customWidth="1"/>
    <col min="129" max="129" width="9.875" style="444" customWidth="1"/>
    <col min="130" max="130" width="9.625" style="444" customWidth="1"/>
    <col min="131" max="131" width="15" style="444" customWidth="1"/>
    <col min="132" max="132" width="10.75" style="444" customWidth="1"/>
    <col min="133" max="133" width="7.75" style="444" customWidth="1"/>
    <col min="134" max="134" width="9.875" style="444" customWidth="1"/>
    <col min="135" max="135" width="9.625" style="444" customWidth="1"/>
    <col min="136" max="136" width="15" style="444" customWidth="1"/>
    <col min="137" max="137" width="10.75" style="444" customWidth="1"/>
    <col min="138" max="138" width="7.75" style="444" customWidth="1"/>
    <col min="139" max="139" width="9.875" style="444" customWidth="1"/>
    <col min="140" max="140" width="9.625" style="444" customWidth="1"/>
    <col min="141" max="141" width="15" style="444" customWidth="1"/>
    <col min="142" max="142" width="10.75" style="444" customWidth="1"/>
    <col min="143" max="143" width="7.75" style="444" customWidth="1"/>
    <col min="144" max="144" width="9.875" style="444" customWidth="1"/>
    <col min="145" max="145" width="9.625" style="444" customWidth="1"/>
    <col min="146" max="146" width="15" style="444" customWidth="1"/>
    <col min="147" max="147" width="10.75" style="444" customWidth="1"/>
    <col min="148" max="148" width="7.75" style="444" bestFit="1" customWidth="1"/>
    <col min="149" max="149" width="9.875" style="444" bestFit="1" customWidth="1"/>
    <col min="150" max="150" width="9.625" style="444" bestFit="1" customWidth="1"/>
    <col min="151" max="151" width="15" style="444" bestFit="1" customWidth="1"/>
    <col min="152" max="152" width="10.75" style="444" bestFit="1" customWidth="1"/>
    <col min="153" max="153" width="7.75" style="444" bestFit="1" customWidth="1"/>
    <col min="154" max="154" width="9.875" style="444" bestFit="1" customWidth="1"/>
    <col min="155" max="155" width="9.625" style="444" bestFit="1" customWidth="1"/>
    <col min="156" max="156" width="15" style="444" bestFit="1" customWidth="1"/>
    <col min="157" max="157" width="10.75" style="444" bestFit="1" customWidth="1"/>
    <col min="158" max="16384" width="9.125" style="444"/>
  </cols>
  <sheetData>
    <row r="1" spans="1:158" s="172" customFormat="1" ht="21">
      <c r="A1" s="172" t="s">
        <v>728</v>
      </c>
    </row>
    <row r="2" spans="1:158" s="172" customFormat="1" ht="21">
      <c r="A2" s="172" t="s">
        <v>693</v>
      </c>
    </row>
    <row r="3" spans="1:158" ht="21">
      <c r="A3" s="468" t="s">
        <v>0</v>
      </c>
      <c r="B3" s="468" t="s">
        <v>1</v>
      </c>
      <c r="C3" s="459" t="s">
        <v>542</v>
      </c>
      <c r="D3" s="460"/>
      <c r="E3" s="460"/>
      <c r="F3" s="460"/>
      <c r="G3" s="460"/>
      <c r="H3" s="459" t="s">
        <v>4</v>
      </c>
      <c r="I3" s="460"/>
      <c r="J3" s="460"/>
      <c r="K3" s="460"/>
      <c r="L3" s="460"/>
      <c r="M3" s="459" t="s">
        <v>5</v>
      </c>
      <c r="N3" s="460"/>
      <c r="O3" s="460"/>
      <c r="P3" s="460"/>
      <c r="Q3" s="460"/>
      <c r="R3" s="459" t="s">
        <v>6</v>
      </c>
      <c r="S3" s="460"/>
      <c r="T3" s="460"/>
      <c r="U3" s="460"/>
      <c r="V3" s="460"/>
      <c r="W3" s="459" t="s">
        <v>7</v>
      </c>
      <c r="X3" s="460"/>
      <c r="Y3" s="460"/>
      <c r="Z3" s="460"/>
      <c r="AA3" s="460"/>
      <c r="AB3" s="459" t="s">
        <v>8</v>
      </c>
      <c r="AC3" s="460"/>
      <c r="AD3" s="460"/>
      <c r="AE3" s="460"/>
      <c r="AF3" s="460"/>
      <c r="AG3" s="459" t="s">
        <v>9</v>
      </c>
      <c r="AH3" s="460"/>
      <c r="AI3" s="460"/>
      <c r="AJ3" s="460"/>
      <c r="AK3" s="460"/>
      <c r="AL3" s="459" t="s">
        <v>10</v>
      </c>
      <c r="AM3" s="460"/>
      <c r="AN3" s="460"/>
      <c r="AO3" s="460"/>
      <c r="AP3" s="460"/>
      <c r="AQ3" s="459" t="s">
        <v>11</v>
      </c>
      <c r="AR3" s="460"/>
      <c r="AS3" s="460"/>
      <c r="AT3" s="460"/>
      <c r="AU3" s="460"/>
      <c r="AV3" s="459" t="s">
        <v>12</v>
      </c>
      <c r="AW3" s="460"/>
      <c r="AX3" s="460"/>
      <c r="AY3" s="460"/>
      <c r="AZ3" s="460"/>
      <c r="BA3" s="459" t="s">
        <v>13</v>
      </c>
      <c r="BB3" s="460"/>
      <c r="BC3" s="460"/>
      <c r="BD3" s="460"/>
      <c r="BE3" s="460"/>
      <c r="BF3" s="459" t="s">
        <v>14</v>
      </c>
      <c r="BG3" s="460"/>
      <c r="BH3" s="460"/>
      <c r="BI3" s="460"/>
      <c r="BJ3" s="460"/>
      <c r="BK3" s="459" t="s">
        <v>15</v>
      </c>
      <c r="BL3" s="460"/>
      <c r="BM3" s="460"/>
      <c r="BN3" s="460"/>
      <c r="BO3" s="460"/>
      <c r="BP3" s="459" t="s">
        <v>16</v>
      </c>
      <c r="BQ3" s="460"/>
      <c r="BR3" s="460"/>
      <c r="BS3" s="460"/>
      <c r="BT3" s="460"/>
      <c r="BU3" s="459" t="s">
        <v>17</v>
      </c>
      <c r="BV3" s="460"/>
      <c r="BW3" s="460"/>
      <c r="BX3" s="460"/>
      <c r="BY3" s="460"/>
      <c r="BZ3" s="459" t="s">
        <v>18</v>
      </c>
      <c r="CA3" s="460"/>
      <c r="CB3" s="460"/>
      <c r="CC3" s="460"/>
      <c r="CD3" s="460"/>
      <c r="CE3" s="459" t="s">
        <v>19</v>
      </c>
      <c r="CF3" s="460"/>
      <c r="CG3" s="460"/>
      <c r="CH3" s="460"/>
      <c r="CI3" s="460"/>
      <c r="CJ3" s="459" t="s">
        <v>20</v>
      </c>
      <c r="CK3" s="460"/>
      <c r="CL3" s="460"/>
      <c r="CM3" s="460"/>
      <c r="CN3" s="460"/>
      <c r="CO3" s="459" t="s">
        <v>21</v>
      </c>
      <c r="CP3" s="460"/>
      <c r="CQ3" s="460"/>
      <c r="CR3" s="460"/>
      <c r="CS3" s="460"/>
      <c r="CT3" s="459" t="s">
        <v>22</v>
      </c>
      <c r="CU3" s="460"/>
      <c r="CV3" s="460"/>
      <c r="CW3" s="460"/>
      <c r="CX3" s="460"/>
      <c r="CY3" s="459" t="s">
        <v>23</v>
      </c>
      <c r="CZ3" s="460"/>
      <c r="DA3" s="460"/>
      <c r="DB3" s="460"/>
      <c r="DC3" s="460"/>
      <c r="DD3" s="459" t="s">
        <v>24</v>
      </c>
      <c r="DE3" s="460"/>
      <c r="DF3" s="460"/>
      <c r="DG3" s="460"/>
      <c r="DH3" s="460"/>
      <c r="DI3" s="459" t="s">
        <v>25</v>
      </c>
      <c r="DJ3" s="460"/>
      <c r="DK3" s="460"/>
      <c r="DL3" s="460"/>
      <c r="DM3" s="460"/>
      <c r="DN3" s="459" t="s">
        <v>26</v>
      </c>
      <c r="DO3" s="460"/>
      <c r="DP3" s="460"/>
      <c r="DQ3" s="460"/>
      <c r="DR3" s="460"/>
      <c r="DS3" s="459" t="s">
        <v>27</v>
      </c>
      <c r="DT3" s="460"/>
      <c r="DU3" s="460"/>
      <c r="DV3" s="460"/>
      <c r="DW3" s="460"/>
      <c r="DX3" s="459" t="s">
        <v>28</v>
      </c>
      <c r="DY3" s="460"/>
      <c r="DZ3" s="460"/>
      <c r="EA3" s="460"/>
      <c r="EB3" s="460"/>
      <c r="EC3" s="459" t="s">
        <v>29</v>
      </c>
      <c r="ED3" s="460"/>
      <c r="EE3" s="460"/>
      <c r="EF3" s="460"/>
      <c r="EG3" s="460"/>
      <c r="EH3" s="459" t="s">
        <v>30</v>
      </c>
      <c r="EI3" s="460"/>
      <c r="EJ3" s="460"/>
      <c r="EK3" s="460"/>
      <c r="EL3" s="460"/>
      <c r="EM3" s="459" t="s">
        <v>31</v>
      </c>
      <c r="EN3" s="460"/>
      <c r="EO3" s="460"/>
      <c r="EP3" s="460"/>
      <c r="EQ3" s="460"/>
      <c r="ER3" s="459" t="s">
        <v>704</v>
      </c>
      <c r="ES3" s="460"/>
      <c r="ET3" s="460"/>
      <c r="EU3" s="460"/>
      <c r="EV3" s="460"/>
      <c r="EW3" s="459" t="s">
        <v>43</v>
      </c>
      <c r="EX3" s="460"/>
      <c r="EY3" s="460"/>
      <c r="EZ3" s="460"/>
      <c r="FA3" s="460"/>
      <c r="FB3" s="445"/>
    </row>
    <row r="4" spans="1:158" ht="21">
      <c r="A4" s="469"/>
      <c r="B4" s="469"/>
      <c r="C4" s="73" t="s">
        <v>694</v>
      </c>
      <c r="D4" s="441" t="s">
        <v>695</v>
      </c>
      <c r="E4" s="164" t="s">
        <v>696</v>
      </c>
      <c r="F4" s="441" t="s">
        <v>697</v>
      </c>
      <c r="G4" s="72" t="s">
        <v>698</v>
      </c>
      <c r="H4" s="73" t="s">
        <v>694</v>
      </c>
      <c r="I4" s="441" t="s">
        <v>695</v>
      </c>
      <c r="J4" s="164" t="s">
        <v>696</v>
      </c>
      <c r="K4" s="441" t="s">
        <v>697</v>
      </c>
      <c r="L4" s="72" t="s">
        <v>698</v>
      </c>
      <c r="M4" s="73" t="s">
        <v>694</v>
      </c>
      <c r="N4" s="441" t="s">
        <v>695</v>
      </c>
      <c r="O4" s="164" t="s">
        <v>696</v>
      </c>
      <c r="P4" s="441" t="s">
        <v>697</v>
      </c>
      <c r="Q4" s="72" t="s">
        <v>698</v>
      </c>
      <c r="R4" s="73" t="s">
        <v>694</v>
      </c>
      <c r="S4" s="441" t="s">
        <v>695</v>
      </c>
      <c r="T4" s="164" t="s">
        <v>696</v>
      </c>
      <c r="U4" s="441" t="s">
        <v>697</v>
      </c>
      <c r="V4" s="72" t="s">
        <v>698</v>
      </c>
      <c r="W4" s="73" t="s">
        <v>694</v>
      </c>
      <c r="X4" s="441" t="s">
        <v>695</v>
      </c>
      <c r="Y4" s="164" t="s">
        <v>696</v>
      </c>
      <c r="Z4" s="441" t="s">
        <v>697</v>
      </c>
      <c r="AA4" s="72" t="s">
        <v>698</v>
      </c>
      <c r="AB4" s="73" t="s">
        <v>694</v>
      </c>
      <c r="AC4" s="441" t="s">
        <v>695</v>
      </c>
      <c r="AD4" s="164" t="s">
        <v>696</v>
      </c>
      <c r="AE4" s="441" t="s">
        <v>697</v>
      </c>
      <c r="AF4" s="72" t="s">
        <v>698</v>
      </c>
      <c r="AG4" s="73" t="s">
        <v>694</v>
      </c>
      <c r="AH4" s="441" t="s">
        <v>695</v>
      </c>
      <c r="AI4" s="164" t="s">
        <v>696</v>
      </c>
      <c r="AJ4" s="441" t="s">
        <v>697</v>
      </c>
      <c r="AK4" s="72" t="s">
        <v>698</v>
      </c>
      <c r="AL4" s="73" t="s">
        <v>694</v>
      </c>
      <c r="AM4" s="441" t="s">
        <v>695</v>
      </c>
      <c r="AN4" s="164" t="s">
        <v>696</v>
      </c>
      <c r="AO4" s="441" t="s">
        <v>697</v>
      </c>
      <c r="AP4" s="72" t="s">
        <v>698</v>
      </c>
      <c r="AQ4" s="73" t="s">
        <v>694</v>
      </c>
      <c r="AR4" s="441" t="s">
        <v>695</v>
      </c>
      <c r="AS4" s="164" t="s">
        <v>696</v>
      </c>
      <c r="AT4" s="441" t="s">
        <v>697</v>
      </c>
      <c r="AU4" s="72" t="s">
        <v>698</v>
      </c>
      <c r="AV4" s="73" t="s">
        <v>694</v>
      </c>
      <c r="AW4" s="441" t="s">
        <v>695</v>
      </c>
      <c r="AX4" s="164" t="s">
        <v>696</v>
      </c>
      <c r="AY4" s="441" t="s">
        <v>697</v>
      </c>
      <c r="AZ4" s="72" t="s">
        <v>698</v>
      </c>
      <c r="BA4" s="73" t="s">
        <v>694</v>
      </c>
      <c r="BB4" s="441" t="s">
        <v>695</v>
      </c>
      <c r="BC4" s="164" t="s">
        <v>696</v>
      </c>
      <c r="BD4" s="441" t="s">
        <v>697</v>
      </c>
      <c r="BE4" s="72" t="s">
        <v>698</v>
      </c>
      <c r="BF4" s="73" t="s">
        <v>694</v>
      </c>
      <c r="BG4" s="441" t="s">
        <v>695</v>
      </c>
      <c r="BH4" s="164" t="s">
        <v>696</v>
      </c>
      <c r="BI4" s="441" t="s">
        <v>697</v>
      </c>
      <c r="BJ4" s="72" t="s">
        <v>698</v>
      </c>
      <c r="BK4" s="73" t="s">
        <v>694</v>
      </c>
      <c r="BL4" s="441" t="s">
        <v>695</v>
      </c>
      <c r="BM4" s="164" t="s">
        <v>696</v>
      </c>
      <c r="BN4" s="441" t="s">
        <v>697</v>
      </c>
      <c r="BO4" s="72" t="s">
        <v>698</v>
      </c>
      <c r="BP4" s="73" t="s">
        <v>694</v>
      </c>
      <c r="BQ4" s="441" t="s">
        <v>695</v>
      </c>
      <c r="BR4" s="164" t="s">
        <v>696</v>
      </c>
      <c r="BS4" s="441" t="s">
        <v>697</v>
      </c>
      <c r="BT4" s="72" t="s">
        <v>698</v>
      </c>
      <c r="BU4" s="73" t="s">
        <v>694</v>
      </c>
      <c r="BV4" s="441" t="s">
        <v>695</v>
      </c>
      <c r="BW4" s="164" t="s">
        <v>696</v>
      </c>
      <c r="BX4" s="441" t="s">
        <v>697</v>
      </c>
      <c r="BY4" s="72" t="s">
        <v>698</v>
      </c>
      <c r="BZ4" s="73" t="s">
        <v>694</v>
      </c>
      <c r="CA4" s="441" t="s">
        <v>695</v>
      </c>
      <c r="CB4" s="164" t="s">
        <v>696</v>
      </c>
      <c r="CC4" s="441" t="s">
        <v>697</v>
      </c>
      <c r="CD4" s="72" t="s">
        <v>698</v>
      </c>
      <c r="CE4" s="73" t="s">
        <v>694</v>
      </c>
      <c r="CF4" s="441" t="s">
        <v>695</v>
      </c>
      <c r="CG4" s="164" t="s">
        <v>696</v>
      </c>
      <c r="CH4" s="441" t="s">
        <v>697</v>
      </c>
      <c r="CI4" s="72" t="s">
        <v>698</v>
      </c>
      <c r="CJ4" s="73" t="s">
        <v>694</v>
      </c>
      <c r="CK4" s="441" t="s">
        <v>695</v>
      </c>
      <c r="CL4" s="164" t="s">
        <v>696</v>
      </c>
      <c r="CM4" s="441" t="s">
        <v>697</v>
      </c>
      <c r="CN4" s="72" t="s">
        <v>698</v>
      </c>
      <c r="CO4" s="73" t="s">
        <v>694</v>
      </c>
      <c r="CP4" s="441" t="s">
        <v>695</v>
      </c>
      <c r="CQ4" s="164" t="s">
        <v>696</v>
      </c>
      <c r="CR4" s="441" t="s">
        <v>697</v>
      </c>
      <c r="CS4" s="72" t="s">
        <v>698</v>
      </c>
      <c r="CT4" s="73" t="s">
        <v>694</v>
      </c>
      <c r="CU4" s="441" t="s">
        <v>695</v>
      </c>
      <c r="CV4" s="164" t="s">
        <v>696</v>
      </c>
      <c r="CW4" s="441" t="s">
        <v>697</v>
      </c>
      <c r="CX4" s="72" t="s">
        <v>698</v>
      </c>
      <c r="CY4" s="73" t="s">
        <v>694</v>
      </c>
      <c r="CZ4" s="441" t="s">
        <v>695</v>
      </c>
      <c r="DA4" s="164" t="s">
        <v>696</v>
      </c>
      <c r="DB4" s="441" t="s">
        <v>697</v>
      </c>
      <c r="DC4" s="72" t="s">
        <v>698</v>
      </c>
      <c r="DD4" s="73" t="s">
        <v>694</v>
      </c>
      <c r="DE4" s="441" t="s">
        <v>695</v>
      </c>
      <c r="DF4" s="164" t="s">
        <v>696</v>
      </c>
      <c r="DG4" s="441" t="s">
        <v>697</v>
      </c>
      <c r="DH4" s="72" t="s">
        <v>698</v>
      </c>
      <c r="DI4" s="73" t="s">
        <v>694</v>
      </c>
      <c r="DJ4" s="441" t="s">
        <v>695</v>
      </c>
      <c r="DK4" s="164" t="s">
        <v>696</v>
      </c>
      <c r="DL4" s="441" t="s">
        <v>697</v>
      </c>
      <c r="DM4" s="72" t="s">
        <v>698</v>
      </c>
      <c r="DN4" s="73" t="s">
        <v>694</v>
      </c>
      <c r="DO4" s="441" t="s">
        <v>695</v>
      </c>
      <c r="DP4" s="164" t="s">
        <v>696</v>
      </c>
      <c r="DQ4" s="441" t="s">
        <v>697</v>
      </c>
      <c r="DR4" s="72" t="s">
        <v>698</v>
      </c>
      <c r="DS4" s="73" t="s">
        <v>694</v>
      </c>
      <c r="DT4" s="441" t="s">
        <v>695</v>
      </c>
      <c r="DU4" s="164" t="s">
        <v>696</v>
      </c>
      <c r="DV4" s="441" t="s">
        <v>697</v>
      </c>
      <c r="DW4" s="72" t="s">
        <v>698</v>
      </c>
      <c r="DX4" s="73" t="s">
        <v>694</v>
      </c>
      <c r="DY4" s="441" t="s">
        <v>695</v>
      </c>
      <c r="DZ4" s="164" t="s">
        <v>696</v>
      </c>
      <c r="EA4" s="441" t="s">
        <v>697</v>
      </c>
      <c r="EB4" s="72" t="s">
        <v>698</v>
      </c>
      <c r="EC4" s="73" t="s">
        <v>694</v>
      </c>
      <c r="ED4" s="441" t="s">
        <v>695</v>
      </c>
      <c r="EE4" s="164" t="s">
        <v>696</v>
      </c>
      <c r="EF4" s="441" t="s">
        <v>697</v>
      </c>
      <c r="EG4" s="72" t="s">
        <v>698</v>
      </c>
      <c r="EH4" s="73" t="s">
        <v>694</v>
      </c>
      <c r="EI4" s="441" t="s">
        <v>695</v>
      </c>
      <c r="EJ4" s="164" t="s">
        <v>696</v>
      </c>
      <c r="EK4" s="441" t="s">
        <v>697</v>
      </c>
      <c r="EL4" s="72" t="s">
        <v>698</v>
      </c>
      <c r="EM4" s="73" t="s">
        <v>694</v>
      </c>
      <c r="EN4" s="441" t="s">
        <v>695</v>
      </c>
      <c r="EO4" s="164" t="s">
        <v>696</v>
      </c>
      <c r="EP4" s="441" t="s">
        <v>697</v>
      </c>
      <c r="EQ4" s="72" t="s">
        <v>698</v>
      </c>
      <c r="ER4" s="73" t="s">
        <v>694</v>
      </c>
      <c r="ES4" s="441" t="s">
        <v>695</v>
      </c>
      <c r="ET4" s="164" t="s">
        <v>696</v>
      </c>
      <c r="EU4" s="441" t="s">
        <v>697</v>
      </c>
      <c r="EV4" s="72" t="s">
        <v>698</v>
      </c>
      <c r="EW4" s="73" t="s">
        <v>694</v>
      </c>
      <c r="EX4" s="441" t="s">
        <v>695</v>
      </c>
      <c r="EY4" s="164" t="s">
        <v>696</v>
      </c>
      <c r="EZ4" s="441" t="s">
        <v>697</v>
      </c>
      <c r="FA4" s="72" t="s">
        <v>698</v>
      </c>
    </row>
    <row r="5" spans="1:158" ht="21">
      <c r="A5" s="259">
        <v>1</v>
      </c>
      <c r="B5" s="442" t="s">
        <v>703</v>
      </c>
      <c r="C5" s="134" t="s">
        <v>699</v>
      </c>
      <c r="D5" s="162"/>
      <c r="E5" s="74"/>
      <c r="F5" s="74"/>
      <c r="G5" s="80"/>
      <c r="H5" s="134" t="s">
        <v>699</v>
      </c>
      <c r="I5" s="162"/>
      <c r="J5" s="74"/>
      <c r="K5" s="74"/>
      <c r="L5" s="80"/>
      <c r="M5" s="134" t="s">
        <v>699</v>
      </c>
      <c r="N5" s="162"/>
      <c r="O5" s="74"/>
      <c r="P5" s="74"/>
      <c r="Q5" s="80"/>
      <c r="R5" s="134" t="s">
        <v>699</v>
      </c>
      <c r="S5" s="162"/>
      <c r="T5" s="74"/>
      <c r="U5" s="74"/>
      <c r="V5" s="80"/>
      <c r="W5" s="134" t="s">
        <v>699</v>
      </c>
      <c r="X5" s="162"/>
      <c r="Y5" s="74"/>
      <c r="Z5" s="74"/>
      <c r="AA5" s="80"/>
      <c r="AB5" s="134" t="s">
        <v>699</v>
      </c>
      <c r="AC5" s="162"/>
      <c r="AD5" s="74"/>
      <c r="AE5" s="74"/>
      <c r="AF5" s="80"/>
      <c r="AG5" s="134" t="s">
        <v>699</v>
      </c>
      <c r="AH5" s="162"/>
      <c r="AI5" s="74"/>
      <c r="AJ5" s="74"/>
      <c r="AK5" s="80"/>
      <c r="AL5" s="134" t="s">
        <v>699</v>
      </c>
      <c r="AM5" s="162"/>
      <c r="AN5" s="74"/>
      <c r="AO5" s="74"/>
      <c r="AP5" s="80"/>
      <c r="AQ5" s="134" t="s">
        <v>699</v>
      </c>
      <c r="AR5" s="162"/>
      <c r="AS5" s="74"/>
      <c r="AT5" s="74"/>
      <c r="AU5" s="80"/>
      <c r="AV5" s="134" t="s">
        <v>699</v>
      </c>
      <c r="AW5" s="162"/>
      <c r="AX5" s="74"/>
      <c r="AY5" s="74"/>
      <c r="AZ5" s="80"/>
      <c r="BA5" s="134" t="s">
        <v>699</v>
      </c>
      <c r="BB5" s="162"/>
      <c r="BC5" s="74"/>
      <c r="BD5" s="74"/>
      <c r="BE5" s="80"/>
      <c r="BF5" s="134" t="s">
        <v>699</v>
      </c>
      <c r="BG5" s="162"/>
      <c r="BH5" s="74"/>
      <c r="BI5" s="74"/>
      <c r="BJ5" s="80"/>
      <c r="BK5" s="134" t="s">
        <v>699</v>
      </c>
      <c r="BL5" s="162"/>
      <c r="BM5" s="74"/>
      <c r="BN5" s="74"/>
      <c r="BO5" s="80"/>
      <c r="BP5" s="134" t="s">
        <v>699</v>
      </c>
      <c r="BQ5" s="162"/>
      <c r="BR5" s="74"/>
      <c r="BS5" s="74"/>
      <c r="BT5" s="80"/>
      <c r="BU5" s="134" t="s">
        <v>699</v>
      </c>
      <c r="BV5" s="162"/>
      <c r="BW5" s="74"/>
      <c r="BX5" s="74"/>
      <c r="BY5" s="80"/>
      <c r="BZ5" s="134" t="s">
        <v>699</v>
      </c>
      <c r="CA5" s="162"/>
      <c r="CB5" s="74"/>
      <c r="CC5" s="74"/>
      <c r="CD5" s="80"/>
      <c r="CE5" s="134" t="s">
        <v>699</v>
      </c>
      <c r="CF5" s="162"/>
      <c r="CG5" s="74"/>
      <c r="CH5" s="74"/>
      <c r="CI5" s="80"/>
      <c r="CJ5" s="134" t="s">
        <v>699</v>
      </c>
      <c r="CK5" s="162"/>
      <c r="CL5" s="74"/>
      <c r="CM5" s="74"/>
      <c r="CN5" s="80"/>
      <c r="CO5" s="134" t="s">
        <v>699</v>
      </c>
      <c r="CP5" s="162"/>
      <c r="CQ5" s="74"/>
      <c r="CR5" s="74"/>
      <c r="CS5" s="80"/>
      <c r="CT5" s="134" t="s">
        <v>699</v>
      </c>
      <c r="CU5" s="162"/>
      <c r="CV5" s="74"/>
      <c r="CW5" s="74"/>
      <c r="CX5" s="80"/>
      <c r="CY5" s="134" t="s">
        <v>699</v>
      </c>
      <c r="CZ5" s="162"/>
      <c r="DA5" s="74"/>
      <c r="DB5" s="74"/>
      <c r="DC5" s="80"/>
      <c r="DD5" s="134" t="s">
        <v>699</v>
      </c>
      <c r="DE5" s="162"/>
      <c r="DF5" s="74"/>
      <c r="DG5" s="74"/>
      <c r="DH5" s="80"/>
      <c r="DI5" s="134" t="s">
        <v>699</v>
      </c>
      <c r="DJ5" s="162"/>
      <c r="DK5" s="74"/>
      <c r="DL5" s="74"/>
      <c r="DM5" s="80"/>
      <c r="DN5" s="134" t="s">
        <v>699</v>
      </c>
      <c r="DO5" s="162"/>
      <c r="DP5" s="74"/>
      <c r="DQ5" s="74"/>
      <c r="DR5" s="80"/>
      <c r="DS5" s="134" t="s">
        <v>699</v>
      </c>
      <c r="DT5" s="162"/>
      <c r="DU5" s="74"/>
      <c r="DV5" s="74"/>
      <c r="DW5" s="80"/>
      <c r="DX5" s="134" t="s">
        <v>699</v>
      </c>
      <c r="DY5" s="162"/>
      <c r="DZ5" s="74"/>
      <c r="EA5" s="74"/>
      <c r="EB5" s="80"/>
      <c r="EC5" s="134" t="s">
        <v>699</v>
      </c>
      <c r="ED5" s="162"/>
      <c r="EE5" s="74"/>
      <c r="EF5" s="74"/>
      <c r="EG5" s="80"/>
      <c r="EH5" s="134" t="s">
        <v>699</v>
      </c>
      <c r="EI5" s="162"/>
      <c r="EJ5" s="74"/>
      <c r="EK5" s="74"/>
      <c r="EL5" s="80"/>
      <c r="EM5" s="134" t="s">
        <v>699</v>
      </c>
      <c r="EN5" s="162"/>
      <c r="EO5" s="74"/>
      <c r="EP5" s="74"/>
      <c r="EQ5" s="80"/>
      <c r="ER5" s="134" t="s">
        <v>699</v>
      </c>
      <c r="ES5" s="162"/>
      <c r="ET5" s="74"/>
      <c r="EU5" s="74"/>
      <c r="EV5" s="80"/>
      <c r="EW5" s="134" t="s">
        <v>699</v>
      </c>
      <c r="EX5" s="162"/>
      <c r="EY5" s="74"/>
      <c r="EZ5" s="74"/>
      <c r="FA5" s="80"/>
    </row>
    <row r="6" spans="1:158" ht="21.75" thickBot="1">
      <c r="A6" s="261"/>
      <c r="B6" s="262" t="s">
        <v>43</v>
      </c>
      <c r="C6" s="84"/>
      <c r="D6" s="106"/>
      <c r="E6" s="81"/>
      <c r="F6" s="81"/>
      <c r="G6" s="84"/>
      <c r="H6" s="84"/>
      <c r="I6" s="106"/>
      <c r="J6" s="81"/>
      <c r="K6" s="81"/>
      <c r="L6" s="84"/>
      <c r="M6" s="84"/>
      <c r="N6" s="106"/>
      <c r="O6" s="81"/>
      <c r="P6" s="81"/>
      <c r="Q6" s="84"/>
      <c r="R6" s="84"/>
      <c r="S6" s="106"/>
      <c r="T6" s="81"/>
      <c r="U6" s="81"/>
      <c r="V6" s="84"/>
      <c r="W6" s="84"/>
      <c r="X6" s="106"/>
      <c r="Y6" s="81"/>
      <c r="Z6" s="81"/>
      <c r="AA6" s="84"/>
      <c r="AB6" s="84"/>
      <c r="AC6" s="106"/>
      <c r="AD6" s="81"/>
      <c r="AE6" s="81"/>
      <c r="AF6" s="84"/>
      <c r="AG6" s="84"/>
      <c r="AH6" s="106"/>
      <c r="AI6" s="81"/>
      <c r="AJ6" s="81"/>
      <c r="AK6" s="84"/>
      <c r="AL6" s="84"/>
      <c r="AM6" s="106"/>
      <c r="AN6" s="81"/>
      <c r="AO6" s="81"/>
      <c r="AP6" s="84"/>
      <c r="AQ6" s="84"/>
      <c r="AR6" s="106"/>
      <c r="AS6" s="81"/>
      <c r="AT6" s="81"/>
      <c r="AU6" s="84"/>
      <c r="AV6" s="84"/>
      <c r="AW6" s="106"/>
      <c r="AX6" s="81"/>
      <c r="AY6" s="81"/>
      <c r="AZ6" s="84"/>
      <c r="BA6" s="84"/>
      <c r="BB6" s="106"/>
      <c r="BC6" s="81"/>
      <c r="BD6" s="81"/>
      <c r="BE6" s="84"/>
      <c r="BF6" s="84"/>
      <c r="BG6" s="106"/>
      <c r="BH6" s="81"/>
      <c r="BI6" s="81"/>
      <c r="BJ6" s="84"/>
      <c r="BK6" s="84"/>
      <c r="BL6" s="106"/>
      <c r="BM6" s="81"/>
      <c r="BN6" s="81"/>
      <c r="BO6" s="84"/>
      <c r="BP6" s="84"/>
      <c r="BQ6" s="106"/>
      <c r="BR6" s="81"/>
      <c r="BS6" s="81"/>
      <c r="BT6" s="84"/>
      <c r="BU6" s="84"/>
      <c r="BV6" s="106"/>
      <c r="BW6" s="81"/>
      <c r="BX6" s="81"/>
      <c r="BY6" s="84"/>
      <c r="BZ6" s="84"/>
      <c r="CA6" s="106"/>
      <c r="CB6" s="81"/>
      <c r="CC6" s="81"/>
      <c r="CD6" s="84"/>
      <c r="CE6" s="84"/>
      <c r="CF6" s="106"/>
      <c r="CG6" s="81"/>
      <c r="CH6" s="81"/>
      <c r="CI6" s="84"/>
      <c r="CJ6" s="84"/>
      <c r="CK6" s="106"/>
      <c r="CL6" s="81"/>
      <c r="CM6" s="81"/>
      <c r="CN6" s="84"/>
      <c r="CO6" s="84"/>
      <c r="CP6" s="106"/>
      <c r="CQ6" s="81"/>
      <c r="CR6" s="81"/>
      <c r="CS6" s="84"/>
      <c r="CT6" s="84"/>
      <c r="CU6" s="106"/>
      <c r="CV6" s="81"/>
      <c r="CW6" s="81"/>
      <c r="CX6" s="84"/>
      <c r="CY6" s="84"/>
      <c r="CZ6" s="106"/>
      <c r="DA6" s="81"/>
      <c r="DB6" s="81"/>
      <c r="DC6" s="84"/>
      <c r="DD6" s="84"/>
      <c r="DE6" s="106"/>
      <c r="DF6" s="81"/>
      <c r="DG6" s="81"/>
      <c r="DH6" s="84"/>
      <c r="DI6" s="84"/>
      <c r="DJ6" s="106"/>
      <c r="DK6" s="81"/>
      <c r="DL6" s="81"/>
      <c r="DM6" s="84"/>
      <c r="DN6" s="84"/>
      <c r="DO6" s="106"/>
      <c r="DP6" s="81"/>
      <c r="DQ6" s="81"/>
      <c r="DR6" s="84"/>
      <c r="DS6" s="84"/>
      <c r="DT6" s="106"/>
      <c r="DU6" s="81"/>
      <c r="DV6" s="81"/>
      <c r="DW6" s="84"/>
      <c r="DX6" s="84"/>
      <c r="DY6" s="106"/>
      <c r="DZ6" s="81"/>
      <c r="EA6" s="81"/>
      <c r="EB6" s="84"/>
      <c r="EC6" s="84"/>
      <c r="ED6" s="106"/>
      <c r="EE6" s="81"/>
      <c r="EF6" s="81"/>
      <c r="EG6" s="84"/>
      <c r="EH6" s="84"/>
      <c r="EI6" s="106"/>
      <c r="EJ6" s="81"/>
      <c r="EK6" s="81"/>
      <c r="EL6" s="84"/>
      <c r="EM6" s="84"/>
      <c r="EN6" s="106"/>
      <c r="EO6" s="81"/>
      <c r="EP6" s="81"/>
      <c r="EQ6" s="84"/>
      <c r="ER6" s="84"/>
      <c r="ES6" s="106"/>
      <c r="ET6" s="81"/>
      <c r="EU6" s="81"/>
      <c r="EV6" s="84"/>
      <c r="EW6" s="84"/>
      <c r="EX6" s="106"/>
      <c r="EY6" s="81"/>
      <c r="EZ6" s="81"/>
      <c r="FA6" s="84"/>
    </row>
  </sheetData>
  <mergeCells count="33">
    <mergeCell ref="EM3:EQ3"/>
    <mergeCell ref="ER3:EV3"/>
    <mergeCell ref="EW3:FA3"/>
    <mergeCell ref="DI3:DM3"/>
    <mergeCell ref="DN3:DR3"/>
    <mergeCell ref="DS3:DW3"/>
    <mergeCell ref="DX3:EB3"/>
    <mergeCell ref="EC3:EG3"/>
    <mergeCell ref="EH3:EL3"/>
    <mergeCell ref="DD3:DH3"/>
    <mergeCell ref="BA3:BE3"/>
    <mergeCell ref="BF3:BJ3"/>
    <mergeCell ref="BK3:BO3"/>
    <mergeCell ref="BP3:BT3"/>
    <mergeCell ref="BU3:BY3"/>
    <mergeCell ref="BZ3:CD3"/>
    <mergeCell ref="CE3:CI3"/>
    <mergeCell ref="CJ3:CN3"/>
    <mergeCell ref="CO3:CS3"/>
    <mergeCell ref="CT3:CX3"/>
    <mergeCell ref="CY3:DC3"/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22</vt:i4>
      </vt:variant>
      <vt:variant>
        <vt:lpstr>ช่วงที่มีชื่อ</vt:lpstr>
      </vt:variant>
      <vt:variant>
        <vt:i4>10</vt:i4>
      </vt:variant>
    </vt:vector>
  </HeadingPairs>
  <TitlesOfParts>
    <vt:vector size="32" baseType="lpstr">
      <vt:lpstr>ออป.เขตแพร่</vt:lpstr>
      <vt:lpstr>ออป.เขตลำปาง</vt:lpstr>
      <vt:lpstr>ออป.เขตเชียงใหม่</vt:lpstr>
      <vt:lpstr>ออป.เหนือบน</vt:lpstr>
      <vt:lpstr>กราฟ-ปริมาตร</vt:lpstr>
      <vt:lpstr>Sheet1</vt:lpstr>
      <vt:lpstr>FSC</vt:lpstr>
      <vt:lpstr>Sheet2</vt:lpstr>
      <vt:lpstr>ปลูกไม้อื่นๆสวนป่า..</vt:lpstr>
      <vt:lpstr>ปลูกไม้อื่นๆ ออป.เขต </vt:lpstr>
      <vt:lpstr>ปลูกไม้อื่นๆ ออป.ภาค</vt:lpstr>
      <vt:lpstr>ปลูกไม้สักสวนป่า</vt:lpstr>
      <vt:lpstr>ปลูกไม้สัก ออป.เขต </vt:lpstr>
      <vt:lpstr>ปลูกไม้สัก ออป.ภาค</vt:lpstr>
      <vt:lpstr>ปลูกไม้ยูคาฯ สวนป่า)</vt:lpstr>
      <vt:lpstr>ปลูกไม้ยูคาฯ ออป.เขต</vt:lpstr>
      <vt:lpstr>ปลูกไม้ยูคาฯ ออป.ภาค</vt:lpstr>
      <vt:lpstr>ปลูกไม้ยางพาราสวนป่า...</vt:lpstr>
      <vt:lpstr>ปลูกไม้ยางพารา ออป.เขต</vt:lpstr>
      <vt:lpstr>ปลูกไม้ยางพารา ออป.ภาค</vt:lpstr>
      <vt:lpstr>ปลูกไม้ทุกชนิอของ อ.อ.ป.</vt:lpstr>
      <vt:lpstr>คำอธิบาย</vt:lpstr>
      <vt:lpstr>FSC!Print_Area</vt:lpstr>
      <vt:lpstr>ออป.เขตเชียงใหม่!Print_Area</vt:lpstr>
      <vt:lpstr>ออป.เขตแพร่!Print_Area</vt:lpstr>
      <vt:lpstr>ออป.เขตลำปาง!Print_Area</vt:lpstr>
      <vt:lpstr>ออป.เหนือบน!Print_Area</vt:lpstr>
      <vt:lpstr>'ปลูกไม้ทุกชนิอของ อ.อ.ป.'!Print_Titles</vt:lpstr>
      <vt:lpstr>ออป.เขตเชียงใหม่!Print_Titles</vt:lpstr>
      <vt:lpstr>ออป.เขตแพร่!Print_Titles</vt:lpstr>
      <vt:lpstr>ออป.เขตลำปาง!Print_Titles</vt:lpstr>
      <vt:lpstr>ออป.เหนือบน!Print_Titles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</dc:creator>
  <cp:lastModifiedBy>SVOA</cp:lastModifiedBy>
  <cp:lastPrinted>2016-09-01T04:08:53Z</cp:lastPrinted>
  <dcterms:created xsi:type="dcterms:W3CDTF">2015-10-01T10:26:19Z</dcterms:created>
  <dcterms:modified xsi:type="dcterms:W3CDTF">2016-09-09T02:15:29Z</dcterms:modified>
</cp:coreProperties>
</file>