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hathaithip jaikla\รายงาน สขร\2565\ธันวาคม\"/>
    </mc:Choice>
  </mc:AlternateContent>
  <bookViews>
    <workbookView xWindow="0" yWindow="0" windowWidth="21600" windowHeight="9780"/>
  </bookViews>
  <sheets>
    <sheet name="ธ.ค.65" sheetId="1" r:id="rId1"/>
  </sheets>
  <definedNames>
    <definedName name="_xlnm.Print_Area" localSheetId="0">ธ.ค.65!$A$1:$K$50</definedName>
    <definedName name="_xlnm.Print_Titles" localSheetId="0">ธ.ค.65!$1:$5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21" i="1" l="1"/>
  <c r="D317" i="1"/>
  <c r="D313" i="1"/>
  <c r="D301" i="1"/>
  <c r="D289" i="1"/>
  <c r="D283" i="1"/>
  <c r="D272" i="1"/>
  <c r="D265" i="1"/>
  <c r="D261" i="1"/>
  <c r="D257" i="1"/>
  <c r="D253" i="1"/>
  <c r="D249" i="1"/>
  <c r="D240" i="1"/>
  <c r="D236" i="1"/>
  <c r="D232" i="1"/>
  <c r="D228" i="1"/>
  <c r="D224" i="1"/>
  <c r="D210" i="1"/>
  <c r="D200" i="1"/>
  <c r="D196" i="1"/>
  <c r="D192" i="1"/>
  <c r="D185" i="1"/>
  <c r="D181" i="1"/>
  <c r="D169" i="1"/>
  <c r="D161" i="1"/>
  <c r="D157" i="1"/>
  <c r="D148" i="1"/>
  <c r="D144" i="1"/>
  <c r="D140" i="1"/>
  <c r="D135" i="1"/>
  <c r="D128" i="1"/>
  <c r="D124" i="1"/>
  <c r="D117" i="1"/>
  <c r="D113" i="1"/>
  <c r="D109" i="1"/>
  <c r="D105" i="1"/>
  <c r="D101" i="1"/>
  <c r="D97" i="1"/>
  <c r="H66" i="1" l="1"/>
  <c r="D66" i="1"/>
  <c r="G66" i="1" s="1"/>
  <c r="I66" i="1" s="1"/>
  <c r="H65" i="1"/>
  <c r="G65" i="1"/>
  <c r="I65" i="1" s="1"/>
  <c r="D65" i="1"/>
  <c r="H64" i="1"/>
  <c r="D64" i="1"/>
  <c r="G64" i="1" s="1"/>
  <c r="I64" i="1" s="1"/>
  <c r="H63" i="1"/>
  <c r="G63" i="1"/>
  <c r="I63" i="1" s="1"/>
  <c r="H62" i="1"/>
  <c r="G62" i="1"/>
  <c r="I62" i="1" s="1"/>
  <c r="H61" i="1"/>
  <c r="D61" i="1"/>
  <c r="G61" i="1" s="1"/>
  <c r="I61" i="1" s="1"/>
  <c r="H60" i="1"/>
  <c r="D60" i="1"/>
  <c r="G60" i="1" s="1"/>
  <c r="I60" i="1" s="1"/>
  <c r="H59" i="1"/>
  <c r="G59" i="1"/>
  <c r="I59" i="1" s="1"/>
  <c r="D59" i="1"/>
  <c r="H58" i="1"/>
  <c r="D58" i="1"/>
  <c r="G58" i="1" s="1"/>
  <c r="I58" i="1" s="1"/>
  <c r="H57" i="1"/>
  <c r="D57" i="1"/>
  <c r="G57" i="1" s="1"/>
  <c r="I57" i="1" s="1"/>
  <c r="H56" i="1"/>
  <c r="D56" i="1"/>
  <c r="G56" i="1" s="1"/>
  <c r="I56" i="1" s="1"/>
  <c r="H55" i="1"/>
  <c r="G55" i="1"/>
  <c r="I55" i="1" s="1"/>
  <c r="D55" i="1"/>
  <c r="H54" i="1"/>
  <c r="D54" i="1"/>
  <c r="G54" i="1" s="1"/>
  <c r="I54" i="1" s="1"/>
  <c r="H53" i="1"/>
  <c r="D53" i="1"/>
  <c r="G53" i="1" s="1"/>
  <c r="I53" i="1" s="1"/>
  <c r="H52" i="1"/>
  <c r="D52" i="1"/>
  <c r="G52" i="1" s="1"/>
  <c r="I52" i="1" s="1"/>
  <c r="A20" i="1" l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I18" i="1"/>
  <c r="H18" i="1"/>
  <c r="I17" i="1"/>
  <c r="H17" i="1"/>
  <c r="D17" i="1"/>
  <c r="H16" i="1"/>
  <c r="G16" i="1"/>
  <c r="I16" i="1" s="1"/>
  <c r="D16" i="1"/>
  <c r="H15" i="1"/>
  <c r="G15" i="1"/>
  <c r="I15" i="1" s="1"/>
  <c r="D15" i="1"/>
  <c r="H14" i="1"/>
  <c r="G14" i="1"/>
  <c r="I14" i="1" s="1"/>
  <c r="D14" i="1"/>
  <c r="H13" i="1"/>
  <c r="G13" i="1"/>
  <c r="I13" i="1" s="1"/>
  <c r="D13" i="1"/>
  <c r="H12" i="1"/>
  <c r="G12" i="1"/>
  <c r="I12" i="1" s="1"/>
  <c r="D12" i="1"/>
  <c r="H11" i="1"/>
  <c r="G11" i="1"/>
  <c r="I11" i="1" s="1"/>
  <c r="D11" i="1"/>
  <c r="A11" i="1"/>
  <c r="A12" i="1" s="1"/>
  <c r="A13" i="1" s="1"/>
  <c r="A14" i="1" s="1"/>
  <c r="A15" i="1" s="1"/>
  <c r="A16" i="1" s="1"/>
  <c r="A17" i="1" s="1"/>
  <c r="H10" i="1"/>
  <c r="G10" i="1"/>
  <c r="I10" i="1" s="1"/>
  <c r="D10" i="1"/>
  <c r="I9" i="1"/>
  <c r="H9" i="1"/>
  <c r="I8" i="1"/>
  <c r="H8" i="1"/>
  <c r="D8" i="1"/>
  <c r="H7" i="1"/>
  <c r="G7" i="1"/>
  <c r="I7" i="1" s="1"/>
  <c r="D7" i="1"/>
  <c r="A7" i="1"/>
  <c r="A8" i="1" s="1"/>
  <c r="H6" i="1"/>
  <c r="G6" i="1"/>
  <c r="I6" i="1" s="1"/>
  <c r="D6" i="1"/>
  <c r="A45" i="1" l="1"/>
  <c r="A46" i="1" s="1"/>
  <c r="A47" i="1" s="1"/>
  <c r="A48" i="1" s="1"/>
  <c r="A49" i="1" s="1"/>
  <c r="A50" i="1" s="1"/>
</calcChain>
</file>

<file path=xl/sharedStrings.xml><?xml version="1.0" encoding="utf-8"?>
<sst xmlns="http://schemas.openxmlformats.org/spreadsheetml/2006/main" count="1187" uniqueCount="475">
  <si>
    <t>สรุปผลการดำเนินการจัดซื้อจัดจ้างในรอบเดือน ธันวาคม 2565</t>
  </si>
  <si>
    <t>งานที่จัดซื้อหรือจัดจ้าง</t>
  </si>
  <si>
    <t>วงเงินที่จัดซื้อหรือจัดจ้าง</t>
  </si>
  <si>
    <t>ราคากลาง</t>
  </si>
  <si>
    <t>วิธีซื้อหรือจ้าง</t>
  </si>
  <si>
    <t>รายชื่อผู้เสนอราคาและราคาที่เสนอ</t>
  </si>
  <si>
    <t>ผู้ได้รับการคัดเลือกและราคาที่ตกลงซื้อหรือจ้าง</t>
  </si>
  <si>
    <t>เหตุผลที่คัดเลือกโดยสรุป</t>
  </si>
  <si>
    <t>เลขที่และวันที่ของสัญญา</t>
  </si>
  <si>
    <t>หรือข้อตกลงในการซื้อหรือจ้าง</t>
  </si>
  <si>
    <t>ขออนุมัติจัดซื้อเมาส์แบบมีสาย</t>
  </si>
  <si>
    <t>วิธีเฉพาะเจาะจง</t>
  </si>
  <si>
    <t>หจก.ท๊อป พีซี คอมพิวเตอร์</t>
  </si>
  <si>
    <t>พิจารณาจากเกณฑ์ราคา</t>
  </si>
  <si>
    <t>ใบส่งของ เล่มที่ 306 เลขที่ 15289
ลว 1 ธ.ค. 65</t>
  </si>
  <si>
    <t>ขออนุมัติจัดซื้อข้อต่อตรงท่อ PVC และน้ำยาประสานท่อน้ำ ใช้งานที่โรงช้างต้น</t>
  </si>
  <si>
    <t>หจก. คมศิลป์ โฮม</t>
  </si>
  <si>
    <t>ใบส่งของ เล่มที่ 118 เลขที่ 35 
ลว 1 ธ.ค. 65</t>
  </si>
  <si>
    <t>ขออนุมัติจัดซื้อกระดาษชำระและถุงขยะ ใช้งานสำนักงานโรงช้างต้น</t>
  </si>
  <si>
    <t>บ. ลำปางเสรีกรุ๊ป จำกัด</t>
  </si>
  <si>
    <t>บิลเงินสด เลขที่ BIV6512/00016
ลว 3 ธ.ค. 65</t>
  </si>
  <si>
    <t>บิ๊กซี สาขาลำปาง</t>
  </si>
  <si>
    <t>ใบเสร็จรับเงิน เลขที่ 11118014008079
ลว 5 ธ.ค. 65</t>
  </si>
  <si>
    <t>ขออนุมัติจัดซื้อน้ำยากำจัดปลวก (เชนไดร้ท์) ใช้งานที่โรงเรียนฝึกช้างและควาญช้าง</t>
  </si>
  <si>
    <t>ใบส่งของ เล่มที่ 118 เลขที่ 37 
ลว 7 ธ.ค. 65</t>
  </si>
  <si>
    <t>ขออนุมัติจัดซื้อหลอดไฟเบรก รถยนต์หมายเลขทะเบียน บษ 2981 ลำปาง</t>
  </si>
  <si>
    <t>ร้านมงคลแอร์เซอร์วิส</t>
  </si>
  <si>
    <t>บิลเงินสด เล่มที่ 02 เลขที่ 35
ลว 14 ธ.ค.65</t>
  </si>
  <si>
    <t>ขออนุมัติซ่อมแซมเครื่องพิมพ์ (Printer)</t>
  </si>
  <si>
    <t>ใบส่งของ เล่มที่ 308 เลขที่ 15352
ลว 21 ธ.ค. 65</t>
  </si>
  <si>
    <t>ขออนุมัติจ้างทำรายงานผลการดูแลสุขภาพช้างสำคัญและช้างต้น</t>
  </si>
  <si>
    <t>ร้านเอส เค พานิช (สำนักงานใหญ่)</t>
  </si>
  <si>
    <t>ใบส่งของ เล่มที่ 27 เลขที่ 17 
ลว 21 ธ.ค. 65</t>
  </si>
  <si>
    <t>ขออนุมัติเปลี่ยนสารกรองน้ำถังกรองและบำรุงรักษา</t>
  </si>
  <si>
    <t>หจก. เค พี วอเตอร์เวิร์ค</t>
  </si>
  <si>
    <t>ใบส่งของ เลขที่ IV65-0035 
ลว 23 ธ.ค.65</t>
  </si>
  <si>
    <t>ขออนุมัติจัดซื้อสายยางพับเด้ง</t>
  </si>
  <si>
    <t>ใบส่งของ เล่มที่ 118 เลขที่ 38 
ลว 26 ธ.ค.65</t>
  </si>
  <si>
    <t>ขออนุมัติจัดซื้อหมึกเครื่องพิมพ์ (Printer)</t>
  </si>
  <si>
    <t>ใบส่งของ เล่มที่ 308 เลขที่ 15364 
ลว 27 ธ.ค.65</t>
  </si>
  <si>
    <t>ขออนุมัติจัดซื้ออุปกรณ์ทำความสะอาดในสำนักงาน</t>
  </si>
  <si>
    <t>บิลเงินสด เลขที่ BIV6512/00227
ลว 27 ธ.ค. 65</t>
  </si>
  <si>
    <t>บ.เอก-ชัย ดีสทริบิวชั่น จำกัด</t>
  </si>
  <si>
    <t>ใบเสร็จรับเงิน เลขที่ 6586007893
ลว 27 ธ.ค. 65</t>
  </si>
  <si>
    <t>ขออนุมัติจ้างเหมาหมอช้างทำพิธีกรรมนำช้างพลายคมแสนเข้าโครงการฝึกช้างและพัฒนาคุณภาพช้างเลี้ยง (เชือกที่ 1)</t>
  </si>
  <si>
    <t>นายบุญยัง บญเทียม</t>
  </si>
  <si>
    <t>นายบุญยัง บุญเทียม</t>
  </si>
  <si>
    <t>บิลเงินสดเล่มที่ 1 เลขที่ 31 ใบส่งของ เล่ม1 เลขที่ 31 ลว. 2 ธันวาคม 2565</t>
  </si>
  <si>
    <t>ขออนุมัติจัดซื้อเครื่องเซ่นไหว้ประกอบพิธีกรรมช้างหลังนำช้างพลายคมแสนเข้าโครงการฝึกช้างและพัฒนาคุณภาพช้างเลี้ยง (เชือกที่ 1)</t>
  </si>
  <si>
    <t>ร้านเลิศวรรณา</t>
  </si>
  <si>
    <t xml:space="preserve"> บิลเงินสด เล่มที่ 036 เลขที่ 1751 ลว 19 ธ.ค 65 บิลเงินสดเล่มที่ 036 เลขที่ 1752 ลว 19 ธ.ค 65</t>
  </si>
  <si>
    <t>วัสดุ-อุปกรณ์ ซ่อมแซมเครื่องฉีดน้ำแรงดันสูง</t>
  </si>
  <si>
    <t>หจก. นรงค์ชัย</t>
  </si>
  <si>
    <t>ใบสั่งซื้อ เลขที่ 379/2565  ลว. 6 ธ.ค. 65</t>
  </si>
  <si>
    <t>ซ่อมแซมมอเตอร์กังหันระบบบ่อบำบัดน้ำเสีย</t>
  </si>
  <si>
    <t>ร้านรวยไดนาโม</t>
  </si>
  <si>
    <t>ใบสั่งซื้อ เลขที่ 383/2565  ลว. 9 ธ.ค. 65</t>
  </si>
  <si>
    <t>วัสดุ-อุปกรณ์ สำนักงานโรงพยาบาลช้างลำปาง</t>
  </si>
  <si>
    <t>รัตนาพันธ์</t>
  </si>
  <si>
    <t>ใบสั่งซื้อ เลขที่ 392/2565  ลว. 14 ธ.ค. 65</t>
  </si>
  <si>
    <t xml:space="preserve">จ้างสูบสิ่งปฏิกูล </t>
  </si>
  <si>
    <t>นางสาวสมใจ ทายะ</t>
  </si>
  <si>
    <t>แบบขออนุมัติจัดซื้อ ทส 1413.4/10288 ลว. 18 ต.ค. 65
- บิลเงินสด เล่มที่ 5 เลขที่ 6 ลว. 9 ธ.ค. 65</t>
  </si>
  <si>
    <t>ขออนุมัติจัดซื้อระบบประชุมออนไลน์ ZOOM Meeting</t>
  </si>
  <si>
    <t>บ.วีไซแนป เทคโนโลยี จำกัด (สำนักงานใหญ่)</t>
  </si>
  <si>
    <t>ลงนามสั่งซื้อในใบเสนอราคา บริษัทฯ เลขที่ INV2022120004 
 ลว. 2 ธ.ค 65</t>
  </si>
  <si>
    <t>ขออนุมัติจัดซื้ออุปกรณ์สำหรับช้างป่วย</t>
  </si>
  <si>
    <t>บ.ช.เภสัช จำกัด (สำนักงานใหญ่)</t>
  </si>
  <si>
    <t>ใบสั่งซื้อสั่งจ้าง 376/2565 ลว. 30 พ.ย 65</t>
  </si>
  <si>
    <t>ขออนุมัติจัดซื้อถุงเท้าสำหรับช้างป่วย</t>
  </si>
  <si>
    <t>ขออนุมัติซ่อมแซมครุภัณฑ์คอมพิวเตอร์</t>
  </si>
  <si>
    <t>หจก.ท็อป พีซี คอมพิวเตอร์ (สำนักงานใหญ่)</t>
  </si>
  <si>
    <t>ใบสั่งซื้อสั่งจ้าง 380/2565 ลว. 7 ธ.ค 65</t>
  </si>
  <si>
    <t>ขออนุมัติจัดซื้อยาสำหรับช้างป่วย</t>
  </si>
  <si>
    <t>บ.ยูเนี่ยน ซายน์ จำกัด (สำนักงานใหญ่)</t>
  </si>
  <si>
    <t>ลงนามสั่งซื้อ ใบเสนอราคาเลขที่ 4U6502292
 ลว. 24 พ.ย 65</t>
  </si>
  <si>
    <t>ขออนุมัติจัดซื้อกลุ่มยารักษาภาวะโลหิตจางสำหรับช้างป่วย</t>
  </si>
  <si>
    <t>บ.ดีทแฮล์ม เคลเลอร์ โลจิสติกส์ จำกัด</t>
  </si>
  <si>
    <t>ใบสั่งซื้อสั่งจ้าง 385/2565 ลว. 9 ธ.ค 65</t>
  </si>
  <si>
    <t>ขออนุมัติจัดซื้อยา Acyclovir สำหรับช้างป่วย</t>
  </si>
  <si>
    <t>หจก.ภิญโญฟาร์มาซี</t>
  </si>
  <si>
    <t>ใบสั่งซื้อสั่งจ้าง 387/2565 ลว. 13 ธ.ค 65</t>
  </si>
  <si>
    <t>ขออนุมัติจัดซื้อยา Ganciclovir สำหรับช้างป่วย</t>
  </si>
  <si>
    <t>ใบสั่งซื้อสั่งจ้าง 388/2565 ลว. 13 ธ.ค 65</t>
  </si>
  <si>
    <t>ใบสั่งซื้อสั่งจ้าง 386/2565 ลว. 13 ธ.ค 65</t>
  </si>
  <si>
    <t>ขออนุมัติจัดซื้อตะไคร้หอมสำหรับช้างต้นช้างสำคัญ</t>
  </si>
  <si>
    <t>ใบสั่งซื้อสั่งจ้าง 401/2565 ลว. 19 ธ.ค 65</t>
  </si>
  <si>
    <t>ขออนุมัติจัดซื้อกล่องพลาสติกอเนกประสงค์สำหรับใช้ในงานโรงพยาบาลช้างลำปาง</t>
  </si>
  <si>
    <t>บ.สยามแม็คโคร จำกัด (มหาชน)</t>
  </si>
  <si>
    <t>ใบสั่งซื้อสั่งจ้าง 391/2565 ลว. 14 ธ.ค 65</t>
  </si>
  <si>
    <t>ขออนุมัติจัดซื้อน้ำยาฆ่าเชื้อสำหรับใช้ในโรงพยาบาลช้าง</t>
  </si>
  <si>
    <t>บ.เบ็ทเทอร์ ฟาร์ม่า จำกัด</t>
  </si>
  <si>
    <t>ใบสั่งซื้อสั่งจ้าง 384/2565 ลว. 9 ธ.ค 65</t>
  </si>
  <si>
    <t xml:space="preserve">ขออนุมัติจัดจ้างขนย้ายและกำจัดขยะมูลฝอยทั่วไป ขยะมูลฝอยติดเชื้อ </t>
  </si>
  <si>
    <t>หจก.ส.เรืองโรจน์สระบุรี</t>
  </si>
  <si>
    <t>ใบสั่งซื้อสั่งจ้าง 284/2565 ลว. 6 ก.ย 65</t>
  </si>
  <si>
    <t>ขออนุมัติจัดซื้อแก๊สหุงต้มสำหรับใช้ในโรงพยาบาลช้าง</t>
  </si>
  <si>
    <t>ใบสั่งซื้อสั่งจ้าง 398/2565 ลว. 19 ธ.ค 65</t>
  </si>
  <si>
    <t>ขออนุมัติจัดซื้อน้ำอ้อยป่นสำหรับช้างป่วย</t>
  </si>
  <si>
    <t>บ.นครกิโล เซ็นเตอร์ จำกัด</t>
  </si>
  <si>
    <t>ลงนามสั่งซื้อ ใบเสนอราคาเลขที่ OOQ651215P010001
 ลว. 15 ธ.ค 65</t>
  </si>
  <si>
    <t xml:space="preserve"> นางบัวเขียว เปี้ยสาย </t>
  </si>
  <si>
    <t xml:space="preserve"> ร้านสมศักดิ์อิเล็คทรอนิกส์ (สำนักงานใหญ่) </t>
  </si>
  <si>
    <t>ขออนุมัติจัดซื้อแผ่นตรวจตัวอย่างสำหรับใช้ในห้องปฏิบัติการ</t>
  </si>
  <si>
    <t>หจก.ภัควัต เทรดดิ้ง</t>
  </si>
  <si>
    <t>แบบขออนุมัติจัดซื้อ ทส 1413.4/10427 ลว. 17 พ.ย. 65
 -  ใบกำกับภาษี/ใบส่งของ  เลขที่ 651125  ลว. 14 ธ.ค. 65                      -  ใบสั่งซื้อ เลขที่ 366/2565  ลว. 21 พ.ย. 65</t>
  </si>
  <si>
    <t>ขออนุมัติจัดซื้อสารเคมี สำหรับใช้ในโครงการฯ</t>
  </si>
  <si>
    <t>บ.ไซน์ ไดแอกนอสติก แมททีเรียล จำกัด</t>
  </si>
  <si>
    <t xml:space="preserve">แบบขออนุมัติจัดซื้อ ทส 1413.4/10413 ลว. 14 พ.ย. 65
 -  ใบกำกับภาษี/ใบส่งของ เลขที่ BL6512-013 ลว. 22 ธ.ค. 65    </t>
  </si>
  <si>
    <t>ขออนุมัติจัดซื้อสารเคมี สำหรับใช้ในห้องปฏิบัติการ</t>
  </si>
  <si>
    <t>บ.ยูเนี่ยนซายน์ จำกัด</t>
  </si>
  <si>
    <t xml:space="preserve">แบบขออนุมัติจัดซื้อ ทส 1413.4/10412 ลว. 14 พ.ย. 65
 -  ใบกำกับภาษี/ใบส่งของ  เลขที่ IV0100804 ลว. 23 ธ.ค. 65                     </t>
  </si>
  <si>
    <t>ขออนุมัติจัดซื้อวัสดุอุปกรณ์และสีทากันสนิมสำหรับซ่อมแซมโรงช้างชมธรรมชาติ</t>
  </si>
  <si>
    <t>เฉพาะเจาะจง</t>
  </si>
  <si>
    <t>บ.สยามโกลบอลเฮ้าส์ จำกัด (มหาชน)</t>
  </si>
  <si>
    <t>ตามใบกำกับภาษี/ใบส่งของ  เลขที่ LGSA003SA-651202-0003 ลว.02/12/65</t>
  </si>
  <si>
    <t>ขออนุมัตินำรถยนต์หมายเลขทะเบียน บว 531 ลป. เข้าตรวจเช็คระยะ เปลี่ยนถ่ายน้ำมันเครื่อง</t>
  </si>
  <si>
    <t>บ.บริษัท โตโยต้า ลำปาง จำกัด</t>
  </si>
  <si>
    <t>ตามใบจ้งหนี้ เลขที่ REP 22-00219 ลว 6/12/65</t>
  </si>
  <si>
    <t>ขออนุมัติจัดซื้อถ่านไม้มะขาม</t>
  </si>
  <si>
    <t>นางดวน ยาวิเลิศ</t>
  </si>
  <si>
    <t>ตามบิลเงินสด เล่มที่ 1 เลขที่ 18 ลว. 12/12/65</t>
  </si>
  <si>
    <t>ขออนุมัติจัดซื้อตอกไม้ไผ่ สำหรับมัดพืชอาหารช้างสำหรับช้างของกลาง</t>
  </si>
  <si>
    <t>นายพนมไพร มงคล</t>
  </si>
  <si>
    <t>ตามบิลเงินสด เล่มที่ 6 เลขที่ 94 ลว. 26/16/65</t>
  </si>
  <si>
    <t>ขออนุมัติซ่อมแซมเครื่องพิมพ์ CANON สำนักงาน</t>
  </si>
  <si>
    <t>หจก.ท็อป พี ซี คอมพิวเตอร์</t>
  </si>
  <si>
    <t>ตามใบกำกับภาษี/บิลเงินสด  เลขที่ 15088 ลว.26/12/65</t>
  </si>
  <si>
    <t>ขออนุมัติจัดซื้อสารเคมีสำหรับใช้ในโครงการฯ</t>
  </si>
  <si>
    <t>บ.พี. อินเตอร์เทรด อิควิปเม้นท์ จำกัด</t>
  </si>
  <si>
    <t>แบบขออนุมัติจัดซื้อ ทส 1413.4/10408 ลว. 14 พ.ย. 65
 -  ใบกำกับภาษี/ใบส่งของ  เลขที่ 119305 ลว. 29 ธ.ค. 65                        -  ใบสั่งซื้อ เลขที่ 361/2565  ลว. 18 พ.ย. 65</t>
  </si>
  <si>
    <t xml:space="preserve">แบบขออนุมัติจัดซื้อ ทส 1413.4/10575 ลว. 19 ธ.ค. 65
 -  ใบกำกับภาษี/ใบส่งของ เลขที่ BL6512-023 ลว. 29 ธ.ค. 65    </t>
  </si>
  <si>
    <t xml:space="preserve">แบบขออนุมัติจัดซื้อ ทส 1413.4/10583 ลว. 19 ธ.ค. 65
 -  ใบกำกับภาษี/ใบส่งของ  เลขที่ IV0101193 ลว. 29 ธ.ค. 65                     </t>
  </si>
  <si>
    <t>หน่วยงาน : สำนักสถาบันคชบาลแห่งชาติ ในพระอุปถัมภ์ฯ</t>
  </si>
  <si>
    <t>ที่</t>
  </si>
  <si>
    <t>จัดซื้อยารักษาช้างป่วย</t>
  </si>
  <si>
    <t>บจก.เยนเนอร์ราลดรั๊กส์เฮ้าส์</t>
  </si>
  <si>
    <t>ใบเสร็จเลขที่ 20018965 ลว. 9/12/65</t>
  </si>
  <si>
    <t>จัดซื้อน้ำมันเชื้อเพลิงรถยนต์หมายเลขทะเบียน กต 7941 ลป.</t>
  </si>
  <si>
    <t>บจก.ก้องกิ่มเฮง ปิโตรเลียม</t>
  </si>
  <si>
    <t>ใบเสร็จเลขที่ TIO000016512000656 ลว. 13/12/65</t>
  </si>
  <si>
    <t>จัดซื้อน้ำมันเชื้อเพลิงรถจักรยานยนต์ (รถพ่วง) หมายเลขทะเบียน 1 กง 472 กระบี่</t>
  </si>
  <si>
    <t>ใบเสร็จเลขที่ TIO000016512000658 ลว. 13/12/65</t>
  </si>
  <si>
    <t>จัดซื้อน้ำมันเชื้อเพลิงรถจักรยานยนต์ หมายเลขทะเบียน 1กญ 9948 กระบี่</t>
  </si>
  <si>
    <t>ใบเสร็จเลขที่ TIO000016512000657 ลว. 13/12/65</t>
  </si>
  <si>
    <t>จัดซื้อเวชภัณฑ์สำหรับช้างป่วย</t>
  </si>
  <si>
    <t>บจก.เยเนอรัล ฮอลปิตัล โปรดัคส์</t>
  </si>
  <si>
    <t>ใบสั่งจัดซื้อจัดจ้าง ลว. 13/12/65</t>
  </si>
  <si>
    <t>ชุมพรสัตวแพทย์</t>
  </si>
  <si>
    <t>ซ่อมแซมถนนลาดยาง (Asphaltie Concrete) ความยาวประมาณ 600 เมตร (โรงพยาบาลช้างกระบี่)</t>
  </si>
  <si>
    <t>นายนิรุทธ์ สะโตง</t>
  </si>
  <si>
    <t>ใบเสร็จเลขที่ 4 ลว. 13/12/65</t>
  </si>
  <si>
    <t>ตรวจเช็คและซ่อมแซมรถ ATV รุ่น Polaris Sportman 400 HO</t>
  </si>
  <si>
    <t>นายสมชาย อิสลาม</t>
  </si>
  <si>
    <t>ซ่อมแซมห้องน้ำอาคารอเนกประสงค์โรงพยาบาลช้าง สาขาภาคใต้ จังหวัดกระบี่ และเรือนแถวที่พักควาญช้าง ขนาด 3.5*7 ม. (5ห้อง)</t>
  </si>
  <si>
    <t>นายเชียร ชุมศรี</t>
  </si>
  <si>
    <t>นำรถยนต์หมายเลขทะเบียน กต 7941 ลป. เข้าตรวจเช็คและซ่อมแซม</t>
  </si>
  <si>
    <t>บจก.โตโยต้า อันดามัน กระบี่</t>
  </si>
  <si>
    <t>ใบเสร็จเลขที่ TAX22-04867 ลว. 14/12/65</t>
  </si>
  <si>
    <t>จัดซื้อวัสดุอุปกรณ์และของใช้เบ็ดเตล็ด</t>
  </si>
  <si>
    <t>บจก.เอก-ชัย ดิสทริบิวชั่น ซิสเทม</t>
  </si>
  <si>
    <t>ใบเสร็จเลขที่ 5064099998 ลว. 14/12/65</t>
  </si>
  <si>
    <t>บจก.สมายปริ้นท์ติ้ง</t>
  </si>
  <si>
    <t>ใบเสร็จเลขที่ INV2022110040 ลว. 14/12/65</t>
  </si>
  <si>
    <t>บจก.ลี วัสดุ ก่อสร้าง</t>
  </si>
  <si>
    <t>ใบเสร็จเลขที่ RN651213-015 ลว. 14/12/65</t>
  </si>
  <si>
    <t>จัดซื้อน้ำมันเชื้อเพลิงรถยนต์หมายเลขทะเบียน กพ 1423 ลป.</t>
  </si>
  <si>
    <t>ใบเสร็จเลขที่ TIO000016512000291 ลว. 20/12/65</t>
  </si>
  <si>
    <t>ใบเสร็จเลขที่ 22IN08123228 ลว. 21/12/65</t>
  </si>
  <si>
    <t>ใบเสร็จเลขที่ 22IN08123227 ลว. 21/12/65</t>
  </si>
  <si>
    <t>ขออนุมัติจัดซื้อวัสดุอุปกรณ์ ทำความสะอาดอาคารสถานที่และปรับปรุงภูมิทัศน์</t>
  </si>
  <si>
    <t>พิจารณาจากราคา</t>
  </si>
  <si>
    <t xml:space="preserve">(วิธีเฉพาะเจาะจง) </t>
  </si>
  <si>
    <t>บริษัท สยามแม็คโคร จำกัด (มหาชน)</t>
  </si>
  <si>
    <t>ตามใบสั่งจัดซื้อ/จ้าง เลขที่ 349/2565 ลว.15/11/65</t>
  </si>
  <si>
    <t>ห้างหุ้นส่วนจำกัด คมศิลป์ โฮม</t>
  </si>
  <si>
    <t>ตามใบเสร็จรับเงิน เล่มที่ 001 เลขที่ 0035-0036 ลว.15/11/65</t>
  </si>
  <si>
    <t>ขออนุมัตินำรถยนต์ หมายเลข 40-0249 ลำปาง เข้าดำเนินการซ่อมแซม</t>
  </si>
  <si>
    <t>รุ่งเรืองคาร์เซอร์วิส</t>
  </si>
  <si>
    <t>ตามใบส่งของ เล่มที่ 3/65 เลขที่ 9 ลว.7/1/65</t>
  </si>
  <si>
    <t>ขออนุมัติซ่อมแซมท่อส่งน้ำบริเวณอ่างเก็บน้ำแม่สันน้อย</t>
  </si>
  <si>
    <t xml:space="preserve"> (วิธีเฉพาะเจาะจง) </t>
  </si>
  <si>
    <t>ห้างหุ้นส่วนสามัญ สามมิตรอุตสาหกรรม</t>
  </si>
  <si>
    <t>ตามใบสั่งจัดซื้อ/จ้าง เลขที่ 025 เลขที่ 1228 ลว.16/12/65</t>
  </si>
  <si>
    <t>ขออนุมัติจัดซื้อไม้ดอก - ไม้ประดับ</t>
  </si>
  <si>
    <t>นิทัศพันธุ์ไม้</t>
  </si>
  <si>
    <t>ตามบิลเงินสด เล่มที่ 021 เลขที่ 2034 ลว.21/12/65</t>
  </si>
  <si>
    <t>ขออนุมัติซ่อมแซมตู้ควบคุมมอเตอร์ บริเวณลานจอดเฮลิคอปเตอร์</t>
  </si>
  <si>
    <t>ตามใบสั่งซื้อ/จ้าง เลขที่ 397/2565 ลว.21/12/65</t>
  </si>
  <si>
    <t>ขออนุมัติจัดซื้อวัสดุอุปกรณ์ปรับปรุงซ่อมแซมห้องน้ำบริเวณสวนสน</t>
  </si>
  <si>
    <t>บริษัท บีเอส สตีล พลัส ลำปาง จำกัด</t>
  </si>
  <si>
    <t>ตามใบแจ้งหนี้ เลขที่ IV6512013 ลว.22/12/65</t>
  </si>
  <si>
    <t>ขออนุมัติจัดซื้อวัสดุอุปกรณ์ปรัปบรุงระบบน้ำบริเวณสวนสนในสวนป่าทุ่งเกวียน</t>
  </si>
  <si>
    <t>ตามใบส่งของ เล่มที่ 118 เลขที่ 40 ลว. 23/12/65</t>
  </si>
  <si>
    <t>ขออนุมัติจัดซื้อน้ำมันเชื้อเพลิงและหล่อลื่นใช้ในการบำรุงรักษาแปลงปลูกพืชอาหารช้าง</t>
  </si>
  <si>
    <t xml:space="preserve">          (วิธีเฉพาะเจาะจง)           </t>
  </si>
  <si>
    <t>สถาบีบริการน้ำมันบางจาก สหกรณ์การเกษตรห้างฉัตร จำกัด</t>
  </si>
  <si>
    <t>ตามใบแจ้งหนี้ เล่มที่ 117 เลขที่ 8811 ลว. 25/11/65</t>
  </si>
  <si>
    <t xml:space="preserve">  เดือน ธันวาคม  พ.ศ. 2565 </t>
  </si>
  <si>
    <t>วัสดุอุปกรณ์สำนักงาน</t>
  </si>
  <si>
    <t>ร้าน เอ.ซี.ซี. สเตชันเนอรี</t>
  </si>
  <si>
    <t>ใบส่งของ เลขที่ใบกำกับ IV0032205 ลว. 26 ธ.ค. 65</t>
  </si>
  <si>
    <t>ตามข้อบังคับ อ.อ.ป.</t>
  </si>
  <si>
    <t xml:space="preserve">ว่าด้วยการพาณิชย์ </t>
  </si>
  <si>
    <t>ใบเสร็จรับเงิน เล่มที่ 4 เลขที่ 6 ลว. 3 ธ.ค. 65</t>
  </si>
  <si>
    <t>จัดจ้างผู้ประกอบการรถยนต์ตู้ (เช่า) พร้อมน้ำมันเชื้อเพลิง</t>
  </si>
  <si>
    <t>นายณภัทร นาคภัทระ</t>
  </si>
  <si>
    <t>ใบสำคัญรับเงิน ลว. 22 ธ.ค. 65</t>
  </si>
  <si>
    <t>เปลี่ยนยางรถบริการ 1,4</t>
  </si>
  <si>
    <t>หจก.พีเอสออโต้ไทร์</t>
  </si>
  <si>
    <t>ใบแจ้งหนี้/วางบิล เล่มที่ 179 เลขที่ 8902 ลว. 29 ธ.ค. 65</t>
  </si>
  <si>
    <t>ใบแจ้งหนี้/วางบิล เล่มที่ 176 เลขที่ 7864 ลว. 29 ธ.ค. 65</t>
  </si>
  <si>
    <t>อาหารสำหรับจำหน่ายให้นักท่องเที่ยว</t>
  </si>
  <si>
    <t>ฟักทองจากพรรณา หมั่นคิด</t>
  </si>
  <si>
    <t>ใบส่งของ เล่มที่ 20 เลขที่ 5 ลว. 3 ธ.ค. 65</t>
  </si>
  <si>
    <t>(ฟักทอง/กล้วย/หญ้า/อ้อย)</t>
  </si>
  <si>
    <t>อ้อย ร.ต.จีรศักดิ์  สามณี</t>
  </si>
  <si>
    <t>ใบส่งของ เล่มที่ 14 เลขที่ 27 ลว. 3 ธ.ค. 65</t>
  </si>
  <si>
    <t>กล้วย จากพรรณา หมั่นคิด</t>
  </si>
  <si>
    <t>ใบส่งของ เล่มที่ 20 เลขที่ 5 ลว. 4 ธ.ค. 65</t>
  </si>
  <si>
    <t>หญ้าจากนายจำลอง รังสรรค์</t>
  </si>
  <si>
    <t>ใบส่งของ เล่มที่ 12 เลขที่ 9 ลว. 4 ธ.ค. 65</t>
  </si>
  <si>
    <t>ข้าวโพดจากณัฎฐิญา ปันดอน</t>
  </si>
  <si>
    <t xml:space="preserve">พิจารณาจากราคา </t>
  </si>
  <si>
    <t>บิลเงินสด เล่มที่ 19 เลขที่ 20 ลว. 2 ธ.ค. 65</t>
  </si>
  <si>
    <t>(ข้าวโพด/แครอท)</t>
  </si>
  <si>
    <t>ตามข้อบังคับอ.อ.ป.</t>
  </si>
  <si>
    <t>แครอทจากณัฎฐิดา ปันดอน</t>
  </si>
  <si>
    <t>ว่าด้วยการพาณิชย์</t>
  </si>
  <si>
    <t>ใบส่งของ เล่มที่ 12 เลขที่ 14 ลว. 6 ธ.ค. 65</t>
  </si>
  <si>
    <t>(หญ้า/อ้อย)</t>
  </si>
  <si>
    <t>ใบส่งของ เล่มที่ 14 เลขที่ 58 ลว. 6 ธ.ค. 65</t>
  </si>
  <si>
    <t>กล้วย จากพรรณา หมั่นคิดตะกร้าไม้ไผ่สานจากเอมออน ศรีวันชัย</t>
  </si>
  <si>
    <t>ใบส่งของ เล่มที่ 20 เลขที่ 10 ลว. 7 ธ.ค. 65</t>
  </si>
  <si>
    <t>(กล้วย/ตะกร้า/ข้าวโพด)</t>
  </si>
  <si>
    <t>ตะกร้าไม้ไผ่จากนางเอมออนศรีวันชัย</t>
  </si>
  <si>
    <t>บิลเงินสด เล่มที่ 1 เลขที่ 10 ลว. 9 ธ.ค. 65</t>
  </si>
  <si>
    <t>บิลเงินสด เล่มที่ 19 เลขที่ 21 ลว. 9 ธ.ค. 65</t>
  </si>
  <si>
    <t>ใบส่งของ เล่มที่ 20 เลขที่ 12 ลว. 10 ธ.ค. 65</t>
  </si>
  <si>
    <t>(หญ้า/อ้อย/กล้วย/ฟักทอง)</t>
  </si>
  <si>
    <t>ใบส่งของ เล่มที่ 15 เลขที่ 1 ลว. 10 ธ.ค. 65</t>
  </si>
  <si>
    <t>ใบส่งของ เล่มที่ 12 เลขที่ 25 ลว. 10 ธ.ค. 65</t>
  </si>
  <si>
    <t>ใบส่งของ เล่มที่ 12 เลขที่ 31 ลว. 12 ธ.ค. 65</t>
  </si>
  <si>
    <t>ใบส่งของ เล่มที่ 15 เลขที่ 2 ลว. 12 ธ.ค. 65</t>
  </si>
  <si>
    <t>กล้วยจากพรรณา หมั่นคิด</t>
  </si>
  <si>
    <t>ใบส่งของ เล่มที่ 20 เลขที่ 15 ลว. 13 ธ.ค. 65</t>
  </si>
  <si>
    <t>ฟักทอง จากนางพรรณา หมั่นคิด</t>
  </si>
  <si>
    <t>ใบส่งของ เล่มที่ 20 เลขที่ 17 ลว. 12 ธ.ค. 65</t>
  </si>
  <si>
    <t>ใบส่งของ เล่มที่ 20 เลขที่ 1 ลว. 23 ธ.ค. 65</t>
  </si>
  <si>
    <t>แครอทจากณัฎฐิญา ปันดอน</t>
  </si>
  <si>
    <t>ใบส่งของ เล่มที่ 20 เลขที่ 2 ลว. 24 ธ.ค. 65</t>
  </si>
  <si>
    <t>ใบส่งของ เล่มที่ 12 เลขที่ 37 ลว. 14 ธ.ค. 65</t>
  </si>
  <si>
    <t>(หญ้า/กล้วย/อ้อย)</t>
  </si>
  <si>
    <t>กล้วย จากนางพรรณา หมั่นคิด</t>
  </si>
  <si>
    <t>ใบส่งของ เล่มที่ 20 เลขที่ 18 ลว. 16 ธ.ค. 65</t>
  </si>
  <si>
    <t>ใบส่งของ เล่มที่ 12 เลขที่ 43 ลว .16 ธ.ค. 65</t>
  </si>
  <si>
    <t>อ้อย ร.ต.จีรศักดื สามณี</t>
  </si>
  <si>
    <t>ใบส่งของ เล่มที่ 15 เลขที่ 6 ลว .18 ธ.ค. 65</t>
  </si>
  <si>
    <t>ใบส่งของ เล่มที่ 12 เลขที่ 49 ลว. 18 ธ.ค. 65</t>
  </si>
  <si>
    <t>บิลเงินสด เล่มที่ 19 เลขที่ 21 ลว. 16 ธ.ค. 65</t>
  </si>
  <si>
    <t>ใบส่งของ เล่มที่ 20 เลขที่ 23 ลว. 19 ธ.ค. 65</t>
  </si>
  <si>
    <t>(กล้วย/อ้อย)</t>
  </si>
  <si>
    <t>ใบส่งของ เล่มที่ 12 เลขที่ 55 ลว. 20ธ.ค. 65</t>
  </si>
  <si>
    <t>ใบส่งของ เล่มที่ 12 เลขที่ 62 ลว. 22ธ.ค. 65</t>
  </si>
  <si>
    <t>ใบส่งของ เล่มที่ 15 เลขที่ 14 ลว. 22ธ.ค. 65</t>
  </si>
  <si>
    <t>ใบส่งของ เล่มที่ 20 เลขที่ 27 ลว. 23ธ.ค. 65</t>
  </si>
  <si>
    <t>ใบส่งของ เล่มที่ 12 เลขที่ 68 ลว. 24 ธ.ค. 65</t>
  </si>
  <si>
    <t>ใบส่งของ เล่มที่ 15 เลขที่ 15 ลว. 25 ธ.ค. 65</t>
  </si>
  <si>
    <t>ใบส่งของ เล่มที่ 26 เลขที่ 30 ลว. 26 ธ.ค. 65</t>
  </si>
  <si>
    <t>ใบส่งของ เล่มที่ 12 เลขที่ 74 ลว. 26 ธ.ค. 65</t>
  </si>
  <si>
    <t>อ้อย ร.ต.จรีศักดิ์ สามณี</t>
  </si>
  <si>
    <t>ใบส่งของ เล่มที่ 15 เลขที่ 16 ลว. 28 ธ.ค. 65</t>
  </si>
  <si>
    <t>(กล้วย/อ้อย/หญ้า/ฟักเขียว)</t>
  </si>
  <si>
    <t>ใบส่งของ เล่มที่ 12 เลขที่ 81 ลว. 28 ธ.ค. 65</t>
  </si>
  <si>
    <t>ใบส่งของ เล่มที่ 12 เลขที่ 32 ลว. 28 ธ.ค. 65</t>
  </si>
  <si>
    <t>ฟักเขียว จากพรรณา หมั่นคิด</t>
  </si>
  <si>
    <t>ใบส่งของ เล่มที่ 12 เลขที่ 32 ลว. 29 ธ.ค. 65</t>
  </si>
  <si>
    <t>บิลเงินสด เล่มที่ 19 เลขที่ 28 ลว. 29 ธ.ค. 65</t>
  </si>
  <si>
    <t>(หญ้า/แครอท/ข้าวโพด)</t>
  </si>
  <si>
    <t>ใบส่งของ เล่มที่ 12 เลขที่ 88 ลว. 30 ธ.ค. 65</t>
  </si>
  <si>
    <t>บิลเงินสด เล่มที่ 19 เลขที่ 29 ลว. 30 ธ.ค. 65</t>
  </si>
  <si>
    <t>บัตรกิจกรรมห้องเรียนช้าง</t>
  </si>
  <si>
    <t>อีเลฟเว่นกราฟิก</t>
  </si>
  <si>
    <t>ใบส่งของ ลว. 23 ธ.ค. 65</t>
  </si>
  <si>
    <t>แก๊สรถบริการ เบอร์ 1,3,4</t>
  </si>
  <si>
    <t>แก๊สจากนางสมบุญ โยปินตา</t>
  </si>
  <si>
    <t>บิลเงินสด เล่มที่ 1 เลขที่ 2 ลว. 30 ธ.ค. 65</t>
  </si>
  <si>
    <t>บิลเงินสด เล่มที่ 1 เลขที่ 3 ลว. 30 ธ.ค. 65</t>
  </si>
  <si>
    <t>น้ำมันเชื้อเพลิง น้ำมันหล่อลื่น และแก๊ส</t>
  </si>
  <si>
    <t>สถานีบริการน้ำมันบางจาก (น้ำมันเชื้อเพลิง)</t>
  </si>
  <si>
    <t>สหกรณ์การเกษตรห้างฉัตร จำกัด</t>
  </si>
  <si>
    <t>สถานีบริการน้ำมันบางจาก (แก๊ส)</t>
  </si>
  <si>
    <t>ใบแจ้งหนี้/วางบิล เล่มที่ 176 เลขที่ 7864 ลว. 28 ธ.ค. 65</t>
  </si>
  <si>
    <t>ยาสามัญประจำบ้าน</t>
  </si>
  <si>
    <t>หจก.เขลางค์เภสัช</t>
  </si>
  <si>
    <t>ใบกำกับภาษี เลขที่ TX000331 ลว. 26 ธ.ค. 65</t>
  </si>
  <si>
    <t>วัตถุดิบในการประกอบอาหารตามโครงการครัวช้างไทย</t>
  </si>
  <si>
    <t>บ.แม็คโคร ฯ</t>
  </si>
  <si>
    <t>ใบกำกับภาษี/ใบเสร็จรับเงิน เลขที่ 052011703056  ลว. 17 ธ.ค. 65</t>
  </si>
  <si>
    <t>น.ส.วรัญญา หน่วยรักษา</t>
  </si>
  <si>
    <t>บิลเงินสด เล่มที่ 8 เลขที่ 18 ลว. 17 ธ.ค. 65</t>
  </si>
  <si>
    <t>ใบกำกับภาษี/ใบเสร็จรับเงิน เลขที่ 052111701827 ลว. 16 ธ.ค. 65</t>
  </si>
  <si>
    <t>ใบกำกับภาษี/ใบเสร็จรับเงิน เลขที่ 052111701828 ลว. 16 ธ.ค. 65</t>
  </si>
  <si>
    <t>น.ส.ณัฏฐิญา ปันดอน</t>
  </si>
  <si>
    <t>บิลเงินสด เล่มที่ 19 เลขที่ 27 ลว. 17 ธ.ค. 65</t>
  </si>
  <si>
    <t>หจก.แสงรุ่งเรือง</t>
  </si>
  <si>
    <t>บิลเงินสด เล่มที่ 333 เลขที่ 1609 ลว. 16 ธ.ค. 65</t>
  </si>
  <si>
    <t>บิลเงินสด เล่มที่ 19 เลขที่ 25 ลว. 15 ธ.ค. 65</t>
  </si>
  <si>
    <t>ร้านเสาร์แก้ว</t>
  </si>
  <si>
    <t>บิลเงินสด เล่มที่ 9 เลขที่ 18 ลว. 15 ธ.ค. 65</t>
  </si>
  <si>
    <t>บ.นครกิโล</t>
  </si>
  <si>
    <t>ใบกำกับภาษี เลขที่ ORVM651216C20003 ลว. 16 ธ.ค. 65</t>
  </si>
  <si>
    <t>นายชัยเย็น คำเขื่อน</t>
  </si>
  <si>
    <t>บิลเงินสด เล่มที่ 47 เลขที่ 42 ลว. 15 ธ.ค. 65</t>
  </si>
  <si>
    <t>บิลเงินสด เล่มที่ 47 เลขที่ 41 ลว. 15 ธ.ค. 65</t>
  </si>
  <si>
    <t>ใบกำกับภาษี เลขที่ ORVM651216C70005 ลว. 16 ธ.ค. 65</t>
  </si>
  <si>
    <t>ดูดสิ่งปฏิกูล</t>
  </si>
  <si>
    <t>คำปันบริการ</t>
  </si>
  <si>
    <t>บิลเงินสด เล่มที่ 21 เลขที่ 13 ลว. 17 ธ.ค. 65</t>
  </si>
  <si>
    <t>ใบกำกับภาษี/ใบเสร็จรับเงิน เลขที่ 052111708343 ลว. 20 ธ.ค. 65</t>
  </si>
  <si>
    <t>ใบกำกับภาษี/ใบเสร็จรับเงิน เลขที่ 052071704495 ลว. 18 ธ.ค. 65</t>
  </si>
  <si>
    <t>ใบกำกับภาษี/ใบเสร็จรับเงิน เลขที่ 052051704998 ลว. 18 ธ.ค. 65</t>
  </si>
  <si>
    <t>ใบกำกับภาษี เลขที่ ORVM651221C10001 ลว. 21 ธ.ค. 65</t>
  </si>
  <si>
    <t>บิลเงินสด เล่มที่ 47 เลขที่ 45 ลว. 21 ธ.ค. 65</t>
  </si>
  <si>
    <t>บิลเงินสด เล่มที่ 47 เลขที่ 43 ลว. 20 ธ.ค. 65</t>
  </si>
  <si>
    <t>นางสาววรัญญา หน่วยรักษา</t>
  </si>
  <si>
    <t>บิลเงินสด เล่มที่ 11 เลขที่ 18 ลว. 21 ธ.ค. 65</t>
  </si>
  <si>
    <t>น้ำดื่ม</t>
  </si>
  <si>
    <t>น้ำดื่มเอสพี</t>
  </si>
  <si>
    <t>บิลเงินสด เล่มที่ 094 เลขที่ 4697 ลว. 7 ธ.ค. 65</t>
  </si>
  <si>
    <t>น้ำมันรถ</t>
  </si>
  <si>
    <t>สหกรณ์การเกษตร</t>
  </si>
  <si>
    <t>บิลเงินสด เล่มที่ 177 เลขที่ 8828 ลว. 16 ธ.ค. 65</t>
  </si>
  <si>
    <t>ใบกำกับภาษี เลขที่ 052091726624 ลว. 30 ธ.ค. 65</t>
  </si>
  <si>
    <t xml:space="preserve"> </t>
  </si>
  <si>
    <t>ใบกำกับภาษี/ใบเสร็จรับเงิน เลขที่ 052091728627 ลว. 30 ธ.ค. 65</t>
  </si>
  <si>
    <t>ใบกำกับภาษี เลขที่ ORVM651230C40001 ลว. 30 ธ.ค. 65</t>
  </si>
  <si>
    <t>พิชากรณ์พาณิชย์</t>
  </si>
  <si>
    <t>บิลเงินสด เล่มที่ 7 เลขที่ 16 ลว. 31 ธ.ค. 65</t>
  </si>
  <si>
    <t>บิลเงินสด เล่มที่ 47 เลขที่ 49 ลว. 31 ธ.ค. 65</t>
  </si>
  <si>
    <t>บิลเงินสด เล่มที่ 11 เลขที่ 91 ลว. 31 ธ.ค. 65</t>
  </si>
  <si>
    <t>บิลเงินสด เล่มที่ 47 เลขที่ 47 ลว. 25 ธ.ค. 65</t>
  </si>
  <si>
    <t>ใบกำกับภาษี/ใบเสร็จรับเงิน เลขที่ 052051731401 ลว. 31 ธ.ค. 65</t>
  </si>
  <si>
    <t>บิลเงินสด เล่มที่ 47 เลขที่ 48 ลว. 25 ธ.ค. 65</t>
  </si>
  <si>
    <t>บิลเงินสด เล่มที่ 8 เลขที่ 21 ลว. 31 ธ.ค. 65</t>
  </si>
  <si>
    <t>ใบกำกับภาษี เลขที่ 6586007883 ลว. 23 ธ.ค. 65</t>
  </si>
  <si>
    <t>นางมรกต อินต้ะพรหม</t>
  </si>
  <si>
    <t>บิลเงินสด เล่มที่ 8 เลขที่ 65 ลว. 17 ธ.ค. 65</t>
  </si>
  <si>
    <t>ว่าที่ร.ต.ทศพร แก้วศิริ</t>
  </si>
  <si>
    <t>บิลเงินสด เล่มที่ 4 เลขที่ 19 ลว. 24 ธ.ค. 65</t>
  </si>
  <si>
    <t>บิลเงินสด เล่มที่ 11 เลขที่ 91 ลว. 24 ธ.ค. 65</t>
  </si>
  <si>
    <t>บ.เอกชัยดิสทริบิวชั่น</t>
  </si>
  <si>
    <t>บิลเงินสด เล่มที่ 17 เลขที่ 58 ลว. 17 ธ.ค. 65</t>
  </si>
  <si>
    <t>หจก.เลิศขวัญ</t>
  </si>
  <si>
    <t>บิลเงินสด เล่มที่ 5 เลขที่ 16 ลว. 22 ธ.ค. 65</t>
  </si>
  <si>
    <t>น.ส.ณัฎฐิญา ปันดอน</t>
  </si>
  <si>
    <t>บิลเงินสด เล่มที่ 19 เลขที่ 27 ลว. 24 ธ.ค. 65</t>
  </si>
  <si>
    <t>บิลเงินสด เล่มที่ 337 เลขที่ 16811 ลว. 24 ธ.ค. 65</t>
  </si>
  <si>
    <t>ใบกำกับภาษี เลขที่ ORVM651223C10001 ลว. 23 ธ.ค. 65</t>
  </si>
  <si>
    <t>บิลเงินสด เล่มที่ 47 เลขที่ 46 ลว. 24 ธ.ค. 65</t>
  </si>
  <si>
    <t>ใบกำกับภาษี/ใบเสร็จรับเงิน เลขที่ 052031716375 ลว. 24 ธ.ค. 65</t>
  </si>
  <si>
    <t>บิลเงินสด เล่มที่ 47 เลขที่ 45 ลว. 22 ธ.ค. 65</t>
  </si>
  <si>
    <t>บิลเงินสด เล่มที่ 8 เลขที่ 19 ลว. 24 ธ.ค. 65</t>
  </si>
  <si>
    <t>บิลเงินสด เล่มที่ 8 เลขที่ 20 ลว. 24 ธ.ค. 65</t>
  </si>
  <si>
    <t>อาหารว่าง</t>
  </si>
  <si>
    <t>ร้านน้องแดง</t>
  </si>
  <si>
    <t>บิลเงินสด เล่มที่ 093 เลขที่ 4632 ลว. 17 ธ.ค. 65</t>
  </si>
  <si>
    <t>มุกดาขนมจีนหล่มเก่า</t>
  </si>
  <si>
    <t>บิลเงินสด เล่มที่ 9 เลขที่ 51 ลว. 18 ธ.ค. 65</t>
  </si>
  <si>
    <t>น.ส.พัชรินทร์ เครือวิเสน</t>
  </si>
  <si>
    <t>บิลเงินสด เล่มที่ 11 เลขที่ 25 ลว. 16 ธ.ค. 65</t>
  </si>
  <si>
    <t>บิลเงินสด เล่มที่ 11 เลขที่ 26 ลว. 18 ธ.ค. 65</t>
  </si>
  <si>
    <t>อุปกรณ์(หลอดไฟ)</t>
  </si>
  <si>
    <t>คมศิลป์</t>
  </si>
  <si>
    <t>บิลเงินสด เล่มที่ 001 เลขที่ 0046 ลว. 19 ธ.ค. 65</t>
  </si>
  <si>
    <t>ขนมหวานบ้านสบายดี</t>
  </si>
  <si>
    <t>บิลเงินสด เล่มที่ 30 เลขที่ 03 ลว. 9 ธ.ค. 65</t>
  </si>
  <si>
    <t>บิลเงินสด เล่มที่ 007 เลขที่ 3831 ลว. 8 ธ.ค. 65</t>
  </si>
  <si>
    <t>น.ส.ปทิตา ฟูแสง</t>
  </si>
  <si>
    <t>บิลเงินสด เล่มที่ 18 เลขที่ 181 ลว. 9 ธ.ค. 65</t>
  </si>
  <si>
    <t>บิลเงินสด เล่มที่ 11 เลขที่ 23 ลว. 7 ธ.ค. 65</t>
  </si>
  <si>
    <t>น้ำดื่มเอส.พี</t>
  </si>
  <si>
    <t>บิลเงินสด เล่มที่ 084 เลขที่ 4185 ลว. 17 ธ.ค. 65</t>
  </si>
  <si>
    <t>ใบกำกับภาษี เลขที่ 052091698438 ลว. 15 ธ.ค. 65</t>
  </si>
  <si>
    <t>บิลเงินสด เล่มที่ 331 เลขที่ 16550 ลว. 10 ธ.ค. 65</t>
  </si>
  <si>
    <t>ใบกำกับภาษี เลขที่ ORVM6512215C20001 ลว. 15 ธ.ค. 65</t>
  </si>
  <si>
    <t>ใบกำกับภาษี เลขที่ ORVM6512243C40001 ลว. 14 ธ.ค. 65</t>
  </si>
  <si>
    <t>บิลเงินสด เล่มที่ 19 เลขที่ 24 ลว. 13 ธ.ค. 65</t>
  </si>
  <si>
    <t>บิลเงินสด เล่มที่ 9 เลขที่ 11 ลว. 10 ธ.ค. 65</t>
  </si>
  <si>
    <t>บิลเงินสด เล่มที่ 47 เลขที่ 39 ลว. 9 ธ.ค. 65</t>
  </si>
  <si>
    <t>บิลเงินสด เล่มที่ 47 เลขที่ 40 ลว. 12 ธ.ค. 65</t>
  </si>
  <si>
    <t>บิลเงินสด เล่มที่ 8 เลขที่ 17 ลว. 14 ธ.ค. 65</t>
  </si>
  <si>
    <t>บิลเงินสด เล่มที่ 084 เลขที่ 4186 ลว. 15 ธ.ค. 65</t>
  </si>
  <si>
    <t>บิลเงินสด เล่มที่ 084 เลขที่ 4187 ลว. 15 ธ.ค. 65</t>
  </si>
  <si>
    <t>บิลเงินสด เล่มที่ 084 เลขที่ 2206 ลว. 2 ธ.ค. 65</t>
  </si>
  <si>
    <t>อุปกรณ์(ครัว)</t>
  </si>
  <si>
    <t>AA เซรามิก</t>
  </si>
  <si>
    <t>บิลเงินสด เล่มที่ 9 เลขที่ 53 ลว. 7 ธ.ค. 65</t>
  </si>
  <si>
    <t>ใบกำกับภาษี เลขที่ 052051680675 ลว. 6 ธ.ค. 65</t>
  </si>
  <si>
    <t>บิลเงินสด เล่มที่ 19 เลขที่ 22 ลว. 4 ธ.ค. 65</t>
  </si>
  <si>
    <t>บิลเงินสด เล่มที่ 19 เลขที่ 23 ลว. 6 ธ.ค. 65</t>
  </si>
  <si>
    <t>บิลเงินสด เล่มที่ 8 เลขที่ 16 ลว. 6 ธ.ค. 65</t>
  </si>
  <si>
    <t>ใบกำกับภาษี เลขที่ 052071693685 ลว. 23 ธ.ค. 65</t>
  </si>
  <si>
    <t>ใบกำกับภาษี/ใบเสร็จรับเงิน เลขที่ 052071691551 ลว. 11 ธ.ค. 65</t>
  </si>
  <si>
    <t>ใบกำกับภาษี/ใบเสร็จรับเงิน เลขที่ 052111684650 ลว. 8 ธ.ค. 65</t>
  </si>
  <si>
    <t>ใบกำกับภาษี/ใบเสร็จรับเงิน เลขที่ 052071691552 ลว. 11 ธ.ค. 65</t>
  </si>
  <si>
    <t>ใบกำกับภาษี เลขที่ 6578010726 ลว. 13 ธ.ค. 65</t>
  </si>
  <si>
    <t>นางภศิณี  แสงสว่าง</t>
  </si>
  <si>
    <t>บิลเงินสด เล่มที่ 6 เลขที่ 16 ลว. 9 ธ.ค. 65</t>
  </si>
  <si>
    <t>นางอรพิน เรือนเงิน</t>
  </si>
  <si>
    <t>บิลเงินสด เล่มที่ 5 เลขที่ 23 ลว. 8 ธ.ค. 65</t>
  </si>
  <si>
    <t>ใบกำกับภาษี เลขที่ 052031677875 ลว. 4 ธ.ค. 65</t>
  </si>
  <si>
    <t>ใบกำกับภาษี เลขที่ ORVM651203C40001 ลว. 3 ธ.ค. 65</t>
  </si>
  <si>
    <t>บิลเงินสด เล่มที่ 8 เลขที่ 64 ลว. 1 ธ.ค. 65</t>
  </si>
  <si>
    <t>บิลเงินสด เล่มที่ 11 เลขที่ 24 ลว. 1 ธ.ค. 65</t>
  </si>
  <si>
    <t>บิลเงินสด เล่มที่ 8 เลขที่ 91 ลว. 1 ธ.ค. 65</t>
  </si>
  <si>
    <t>บิลเงินสด เล่มที่ 330 เลขที่ 16472 ลว. 1 ธ.ค. 65</t>
  </si>
  <si>
    <t>ใบกำกับภาษี เลขที่ ORVM651204C40001 ลว. 4 ธ.ค. 65</t>
  </si>
  <si>
    <t>ใบกำกับภาษี เลขที่ ORVM651204C70001 ลว. 4 ธ.ค. 65</t>
  </si>
  <si>
    <t>ใบกำกับภาษี/ใบเสร็จรับเงิน เลขที่ 052051674086 ลว. 3 ธ.ค. 65</t>
  </si>
  <si>
    <t>บิลเงินสด เล่มที่ 47 เลขที่ 48 ลว. 1 ธ.ค. 65</t>
  </si>
  <si>
    <t>บิลเงินสด เล่มที่ 8 เลขที่ 15 ลว. 3 ธ.ค. 65</t>
  </si>
  <si>
    <t>ใบกำกับภาษี เลขที่ 052011689269 ลว. 10 ธ.ค. 65</t>
  </si>
  <si>
    <t>ใบกำกับภาษี/ใบเสร็จรับเงิน เลขที่ 052051689509 ลว. 10 ธ.ค. 65</t>
  </si>
  <si>
    <t>บิลเงินสด เล่มที่ 47 เลขที่ 37 ลว. 10 ธ.ค. 65</t>
  </si>
  <si>
    <t>บิลเงินสด เล่มที่ 47 เลขที่ 36 ลว. 8 ธ.ค. 65</t>
  </si>
  <si>
    <t>ใบกำกับภาษี เลขที่ ORVM651210C20002 ลว. 10 ธ.ค. 65</t>
  </si>
  <si>
    <t>บิลเงินสด เล่มที่ 8 เลขที่ 14 ลว. 8 ธ.ค. 65</t>
  </si>
  <si>
    <t>บิลเงินสด เล่มที่ 47 เลขที่ 36 ลว. 6 ธ.ค. 65</t>
  </si>
  <si>
    <t>บิลเงินสด เล่มที่ 47 เลขที่ 36 ลว. 5 ธ.ค. 65</t>
  </si>
  <si>
    <t>ใบกำกับภาษี/ใบเสร็จรับเงิน เลขที่ 052021679654 ลว. 5 ธ.ค. 65</t>
  </si>
  <si>
    <t>บิลเงินสด เล่มที่ 11 เลขที่ 18 ลว. 6 ธ.ค. 65</t>
  </si>
  <si>
    <t>ใบกำกับภาษี/ใบเสร็จรับเงิน เลขที่ 052031678000 ลว. 5 ธ.ค. 65</t>
  </si>
  <si>
    <t>บิลเงินสด เล่มที่ 329 เลขที่ 164061 ลว. 6 ธ.ค. 65</t>
  </si>
  <si>
    <t>ใบกำกับภาษี เลขที่ ORVM651206C20003 ลว. 6 ธ.ค. 65</t>
  </si>
  <si>
    <t>ใบกำกับภาษี/ใบเสร็จรับเงิน เลขที่ 052091678978 ลว. 6 ธ.ค. 65</t>
  </si>
  <si>
    <t>น้ำดื่ม (ขวดแก้ว)</t>
  </si>
  <si>
    <t xml:space="preserve">บริษัท เสริมสุข จำกัด (มหาชน) สาขาลำปาง </t>
  </si>
  <si>
    <t>ใบกำกับภาษีเลขที่ 6031251304940080 ลว. 3 ธ.ค. 65</t>
  </si>
  <si>
    <t xml:space="preserve">เบ็ดเตล็ด </t>
  </si>
  <si>
    <t>บริษัทสยามแม็คโคร จำกัด (มหาชน)</t>
  </si>
  <si>
    <t>บิลเงินสด/ใบกำกับภาษี เลขที่  05209167897 ลว. 5 ธ.ค. 65</t>
  </si>
  <si>
    <t>(ต้นทุนผลิตกิจกรรมที่พัก)</t>
  </si>
  <si>
    <t>บิลเงินสด/ใบกำกับภาษี เลขที่  052081678665 ลว. 5 ธ.ค. 65</t>
  </si>
  <si>
    <t>บิลเงินสด/ใบกำกับภาษี เลขที่  052091698437 ลว. 15 ธ.ค. 65</t>
  </si>
  <si>
    <t>วัสดุอุปกรณ์เบ็ดเตล็ด</t>
  </si>
  <si>
    <t>ห้างหุ้นส่วนลำปางแสงสว่าง</t>
  </si>
  <si>
    <t>บิลเงินสด/ใบกำกับภาษี เล่มที่ 122 เลขที่ 6090 ลว. 6 ธ.ค. 65</t>
  </si>
  <si>
    <t>ใบกำกับภาษี เลขที่ 6031251304940410 ลว. 17 ธ.ค. 65</t>
  </si>
  <si>
    <t>ต้นทุนกิจกรรมที่พัก</t>
  </si>
  <si>
    <t xml:space="preserve">บริษัทสยามแม็คโคร จำกัด  (มหาชน) </t>
  </si>
  <si>
    <t>บิลเงินสด/ใบกำกับภาษี เลขที่  052111708344 ลว. 20 ธ.ค. 65</t>
  </si>
  <si>
    <t>วัสดุสิ้นเปลือง</t>
  </si>
  <si>
    <t>วัสดุอุปกรณ์ในการผลิตผลิตภัณฑ์กระดาษมูลช้าง</t>
  </si>
  <si>
    <t>ร้านลำปางจอห์นเบเกอรี่ (สำนักงานใหญ่)</t>
  </si>
  <si>
    <t>ใบกำกับภาษี/บิลเงินสด เล่มที่ 39 เลขที่ 1936 ลว. 29 ธ.ค. 65</t>
  </si>
  <si>
    <t>ร้าน เอ.ซี.ซี.สเตชันเนอรี</t>
  </si>
  <si>
    <t>ใบกำกับภาษี/บิลเงินสดเ ลขที่ HS0025559 ลว. 29 ธ.ค. 65</t>
  </si>
  <si>
    <t xml:space="preserve">ร้านกล่องพัสดุและอุปกรณ์แพ็คราคาถูกลำปาง </t>
  </si>
  <si>
    <t>ใบกำกับภาษี/บิลเงินสด เลขที่ RT-20221200080 29 ธ.ค. 65</t>
  </si>
  <si>
    <t>วัสดุอุปกรณ์ในการจัดส่งไปรษณีย์</t>
  </si>
  <si>
    <t>ใบกำกับภาษี/ใบเสร็จรับเงิน เลขที่ RT-20221200081 ลว. 4 ธ.ค. 65</t>
  </si>
  <si>
    <t>จัดจ้างผลิตและเผยแพร่ภาพป้ายประชาสัมพันธ์ ส.คช. ประจำเดือน ธ.ค. 65</t>
  </si>
  <si>
    <t>ร้านแอทไซน์ 2020</t>
  </si>
  <si>
    <t>ใบส่งของ เล่มที่ 6 เลขที่ 10 ลว. 26 ธ.ค. 65</t>
  </si>
  <si>
    <t>ร้านอิน แอนด์ เอาท์</t>
  </si>
  <si>
    <t>ซ่อมแซมเครื่องปรับอากาศ ระบบ VRF อาคารที่พักฯเนื่องจากเมนบอร์ด</t>
  </si>
  <si>
    <t>ร้านไอเย็นแอร์แอนด์เซอร์วิส</t>
  </si>
  <si>
    <t>ใบส่งของ เล่มที่ 3 เลขที่ 25 ลว. 28 ธ.ค. 65</t>
  </si>
  <si>
    <t>CDU 1 บอร์ดคอยล์เย็นห้องรวมชำรุด</t>
  </si>
  <si>
    <t>อาร์ทแอร์แอนด์เซอร์วิส</t>
  </si>
  <si>
    <t>ซ่อมฝ้าเพดานและหลังคา บริเวณพลับพลา ห้องเรียนของช้าง</t>
  </si>
  <si>
    <t>ร้านวีเอ็นทีพาร์ท</t>
  </si>
  <si>
    <t>ใบส่งของ เลขที่ DO011265 ลว. 28 ธ.ค. 65</t>
  </si>
  <si>
    <t>ทรัพย์อนันต์รวมช่าง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</si>
</sst>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7" formatCode="_-* #,##0.00_-;\-* #,##0.00_-;_-* &quot;-&quot;??_-;_-@_-"/>
    <numFmt numFmtId="188" formatCode="_-* #,##0_-;\-* #,##0_-;_-* &quot;-&quot;??_-;_-@_-"/>
  </numFmts>
  <fonts count="8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sz val="8"/>
      <name val="Tahoma"/>
      <family val="2"/>
      <charset val="222"/>
      <scheme val="minor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0" fontId="2" fillId="0" borderId="0"/>
  </cellStyleXfs>
  <cellXfs count="215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/>
    </xf>
    <xf numFmtId="0" fontId="5" fillId="0" borderId="2" xfId="0" applyFont="1" applyBorder="1" applyAlignment="1">
      <alignment horizontal="left" vertical="center" wrapText="1"/>
    </xf>
    <xf numFmtId="4" fontId="7" fillId="0" borderId="2" xfId="0" applyNumberFormat="1" applyFont="1" applyBorder="1" applyAlignment="1">
      <alignment horizontal="right" vertical="center"/>
    </xf>
    <xf numFmtId="0" fontId="7" fillId="0" borderId="2" xfId="0" applyFont="1" applyBorder="1" applyAlignment="1">
      <alignment horizontal="left" vertical="center"/>
    </xf>
    <xf numFmtId="4" fontId="7" fillId="0" borderId="2" xfId="0" applyNumberFormat="1" applyFont="1" applyBorder="1" applyAlignment="1">
      <alignment vertical="center" wrapText="1"/>
    </xf>
    <xf numFmtId="4" fontId="7" fillId="0" borderId="2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vertical="center" wrapText="1"/>
    </xf>
    <xf numFmtId="187" fontId="7" fillId="0" borderId="2" xfId="1" applyFont="1" applyFill="1" applyBorder="1" applyAlignment="1">
      <alignment horizontal="left" vertical="center"/>
    </xf>
    <xf numFmtId="0" fontId="5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left" vertical="center" wrapText="1"/>
    </xf>
    <xf numFmtId="49" fontId="7" fillId="0" borderId="2" xfId="0" applyNumberFormat="1" applyFont="1" applyBorder="1" applyAlignment="1">
      <alignment vertical="center" wrapText="1"/>
    </xf>
    <xf numFmtId="187" fontId="7" fillId="0" borderId="2" xfId="1" applyFont="1" applyBorder="1" applyAlignment="1">
      <alignment vertical="center" wrapText="1"/>
    </xf>
    <xf numFmtId="187" fontId="5" fillId="0" borderId="2" xfId="1" applyFont="1" applyBorder="1" applyAlignment="1">
      <alignment horizontal="center" vertical="center"/>
    </xf>
    <xf numFmtId="0" fontId="7" fillId="0" borderId="2" xfId="0" quotePrefix="1" applyFont="1" applyBorder="1" applyAlignment="1">
      <alignment horizontal="left" vertical="center" wrapText="1"/>
    </xf>
    <xf numFmtId="187" fontId="5" fillId="0" borderId="2" xfId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49" fontId="5" fillId="0" borderId="2" xfId="0" applyNumberFormat="1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left" vertical="center" wrapText="1"/>
    </xf>
    <xf numFmtId="187" fontId="5" fillId="0" borderId="0" xfId="1" applyFont="1" applyAlignment="1">
      <alignment horizontal="center"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wrapText="1"/>
    </xf>
    <xf numFmtId="0" fontId="5" fillId="0" borderId="0" xfId="0" applyFont="1" applyAlignment="1"/>
    <xf numFmtId="187" fontId="7" fillId="0" borderId="3" xfId="1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vertical="center"/>
    </xf>
    <xf numFmtId="187" fontId="7" fillId="0" borderId="3" xfId="1" applyNumberFormat="1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/>
    </xf>
    <xf numFmtId="187" fontId="7" fillId="0" borderId="5" xfId="1" applyNumberFormat="1" applyFont="1" applyFill="1" applyBorder="1" applyAlignment="1">
      <alignment vertical="center"/>
    </xf>
    <xf numFmtId="187" fontId="7" fillId="0" borderId="4" xfId="1" applyNumberFormat="1" applyFont="1" applyFill="1" applyBorder="1" applyAlignment="1">
      <alignment vertical="center"/>
    </xf>
    <xf numFmtId="187" fontId="7" fillId="0" borderId="3" xfId="1" applyNumberFormat="1" applyFont="1" applyFill="1" applyBorder="1"/>
    <xf numFmtId="187" fontId="7" fillId="0" borderId="3" xfId="1" applyNumberFormat="1" applyFont="1" applyFill="1" applyBorder="1" applyAlignment="1">
      <alignment horizontal="center"/>
    </xf>
    <xf numFmtId="187" fontId="7" fillId="0" borderId="8" xfId="1" applyNumberFormat="1" applyFont="1" applyFill="1" applyBorder="1" applyAlignment="1">
      <alignment horizontal="center"/>
    </xf>
    <xf numFmtId="187" fontId="7" fillId="0" borderId="5" xfId="1" applyNumberFormat="1" applyFont="1" applyFill="1" applyBorder="1"/>
    <xf numFmtId="187" fontId="7" fillId="0" borderId="4" xfId="1" applyNumberFormat="1" applyFont="1" applyFill="1" applyBorder="1" applyAlignment="1">
      <alignment horizontal="center" vertical="center"/>
    </xf>
    <xf numFmtId="187" fontId="5" fillId="0" borderId="2" xfId="0" applyNumberFormat="1" applyFont="1" applyBorder="1" applyAlignment="1">
      <alignment horizontal="left" vertical="center" wrapText="1"/>
    </xf>
    <xf numFmtId="187" fontId="5" fillId="0" borderId="2" xfId="1" applyFont="1" applyBorder="1" applyAlignment="1">
      <alignment horizontal="left" vertical="center" wrapText="1"/>
    </xf>
    <xf numFmtId="49" fontId="7" fillId="0" borderId="3" xfId="0" applyNumberFormat="1" applyFont="1" applyFill="1" applyBorder="1" applyAlignment="1">
      <alignment horizontal="left" vertical="center" wrapText="1"/>
    </xf>
    <xf numFmtId="49" fontId="7" fillId="0" borderId="5" xfId="0" applyNumberFormat="1" applyFont="1" applyFill="1" applyBorder="1" applyAlignment="1">
      <alignment horizontal="left" vertical="center" wrapText="1"/>
    </xf>
    <xf numFmtId="49" fontId="7" fillId="0" borderId="10" xfId="0" applyNumberFormat="1" applyFont="1" applyFill="1" applyBorder="1" applyAlignment="1">
      <alignment horizontal="left" vertical="center" wrapText="1"/>
    </xf>
    <xf numFmtId="49" fontId="7" fillId="0" borderId="11" xfId="0" applyNumberFormat="1" applyFont="1" applyFill="1" applyBorder="1" applyAlignment="1">
      <alignment horizontal="left"/>
    </xf>
    <xf numFmtId="49" fontId="7" fillId="0" borderId="13" xfId="0" applyNumberFormat="1" applyFont="1" applyFill="1" applyBorder="1" applyAlignment="1">
      <alignment horizontal="left"/>
    </xf>
    <xf numFmtId="49" fontId="7" fillId="0" borderId="12" xfId="0" applyNumberFormat="1" applyFont="1" applyFill="1" applyBorder="1" applyAlignment="1">
      <alignment horizontal="left"/>
    </xf>
    <xf numFmtId="49" fontId="7" fillId="0" borderId="0" xfId="0" applyNumberFormat="1" applyFont="1" applyFill="1" applyBorder="1" applyAlignment="1">
      <alignment horizontal="left"/>
    </xf>
    <xf numFmtId="49" fontId="7" fillId="0" borderId="3" xfId="0" applyNumberFormat="1" applyFont="1" applyFill="1" applyBorder="1" applyAlignment="1">
      <alignment horizontal="left" vertical="center"/>
    </xf>
    <xf numFmtId="49" fontId="7" fillId="0" borderId="8" xfId="0" applyNumberFormat="1" applyFont="1" applyFill="1" applyBorder="1" applyAlignment="1">
      <alignment horizontal="left"/>
    </xf>
    <xf numFmtId="49" fontId="7" fillId="0" borderId="9" xfId="0" applyNumberFormat="1" applyFont="1" applyFill="1" applyBorder="1" applyAlignment="1">
      <alignment horizontal="left"/>
    </xf>
    <xf numFmtId="49" fontId="7" fillId="0" borderId="9" xfId="0" applyNumberFormat="1" applyFont="1" applyFill="1" applyBorder="1" applyAlignment="1">
      <alignment horizontal="left" wrapText="1"/>
    </xf>
    <xf numFmtId="49" fontId="7" fillId="0" borderId="9" xfId="0" applyNumberFormat="1" applyFont="1" applyFill="1" applyBorder="1" applyAlignment="1">
      <alignment horizontal="left" vertical="center" wrapText="1"/>
    </xf>
    <xf numFmtId="49" fontId="7" fillId="0" borderId="4" xfId="0" applyNumberFormat="1" applyFont="1" applyFill="1" applyBorder="1" applyAlignment="1">
      <alignment horizontal="left" vertical="center" wrapText="1"/>
    </xf>
    <xf numFmtId="49" fontId="7" fillId="0" borderId="4" xfId="0" applyNumberFormat="1" applyFont="1" applyFill="1" applyBorder="1" applyAlignment="1">
      <alignment horizontal="left" wrapText="1"/>
    </xf>
    <xf numFmtId="49" fontId="7" fillId="0" borderId="14" xfId="0" applyNumberFormat="1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/>
    </xf>
    <xf numFmtId="49" fontId="5" fillId="0" borderId="13" xfId="0" applyNumberFormat="1" applyFont="1" applyFill="1" applyBorder="1" applyAlignment="1">
      <alignment vertical="center" wrapText="1"/>
    </xf>
    <xf numFmtId="49" fontId="7" fillId="0" borderId="10" xfId="0" applyNumberFormat="1" applyFont="1" applyFill="1" applyBorder="1" applyAlignment="1">
      <alignment vertical="center" wrapText="1"/>
    </xf>
    <xf numFmtId="187" fontId="5" fillId="0" borderId="3" xfId="1" applyNumberFormat="1" applyFont="1" applyFill="1" applyBorder="1" applyAlignment="1">
      <alignment vertical="center"/>
    </xf>
    <xf numFmtId="187" fontId="5" fillId="0" borderId="4" xfId="1" applyNumberFormat="1" applyFont="1" applyFill="1" applyBorder="1" applyAlignment="1">
      <alignment vertical="center"/>
    </xf>
    <xf numFmtId="49" fontId="5" fillId="0" borderId="5" xfId="0" applyNumberFormat="1" applyFont="1" applyFill="1" applyBorder="1" applyAlignment="1">
      <alignment horizontal="left" wrapText="1"/>
    </xf>
    <xf numFmtId="49" fontId="5" fillId="0" borderId="4" xfId="0" applyNumberFormat="1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top"/>
    </xf>
    <xf numFmtId="2" fontId="5" fillId="0" borderId="8" xfId="0" applyNumberFormat="1" applyFont="1" applyBorder="1" applyAlignment="1">
      <alignment horizontal="left" vertical="top"/>
    </xf>
    <xf numFmtId="187" fontId="5" fillId="0" borderId="8" xfId="1" applyFont="1" applyBorder="1" applyAlignment="1">
      <alignment horizontal="left" vertical="top"/>
    </xf>
    <xf numFmtId="1" fontId="5" fillId="0" borderId="8" xfId="0" applyNumberFormat="1" applyFont="1" applyBorder="1" applyAlignment="1">
      <alignment horizontal="left" vertical="top" wrapText="1"/>
    </xf>
    <xf numFmtId="2" fontId="5" fillId="0" borderId="8" xfId="0" applyNumberFormat="1" applyFont="1" applyBorder="1" applyAlignment="1">
      <alignment horizontal="left" vertical="top" wrapText="1"/>
    </xf>
    <xf numFmtId="187" fontId="5" fillId="0" borderId="3" xfId="1" applyFont="1" applyBorder="1" applyAlignment="1">
      <alignment horizontal="left" vertical="top" wrapText="1"/>
    </xf>
    <xf numFmtId="2" fontId="5" fillId="0" borderId="3" xfId="0" applyNumberFormat="1" applyFont="1" applyBorder="1" applyAlignment="1">
      <alignment horizontal="left" vertical="top" wrapText="1"/>
    </xf>
    <xf numFmtId="0" fontId="5" fillId="0" borderId="5" xfId="0" applyFont="1" applyBorder="1" applyAlignment="1">
      <alignment horizontal="center" vertical="top"/>
    </xf>
    <xf numFmtId="2" fontId="5" fillId="0" borderId="9" xfId="0" applyNumberFormat="1" applyFont="1" applyBorder="1" applyAlignment="1">
      <alignment horizontal="left" vertical="top"/>
    </xf>
    <xf numFmtId="187" fontId="5" fillId="0" borderId="9" xfId="1" applyFont="1" applyBorder="1" applyAlignment="1">
      <alignment horizontal="left" vertical="top"/>
    </xf>
    <xf numFmtId="1" fontId="5" fillId="0" borderId="9" xfId="0" applyNumberFormat="1" applyFont="1" applyBorder="1" applyAlignment="1">
      <alignment horizontal="left" vertical="top" wrapText="1"/>
    </xf>
    <xf numFmtId="2" fontId="5" fillId="0" borderId="9" xfId="0" applyNumberFormat="1" applyFont="1" applyBorder="1" applyAlignment="1">
      <alignment horizontal="left" vertical="top" wrapText="1"/>
    </xf>
    <xf numFmtId="187" fontId="5" fillId="0" borderId="5" xfId="1" applyFont="1" applyBorder="1" applyAlignment="1">
      <alignment horizontal="left" vertical="top" wrapText="1"/>
    </xf>
    <xf numFmtId="2" fontId="5" fillId="0" borderId="5" xfId="0" applyNumberFormat="1" applyFont="1" applyBorder="1" applyAlignment="1">
      <alignment horizontal="left" vertical="top" wrapText="1"/>
    </xf>
    <xf numFmtId="188" fontId="5" fillId="0" borderId="5" xfId="1" applyNumberFormat="1" applyFont="1" applyBorder="1" applyAlignment="1">
      <alignment vertical="top"/>
    </xf>
    <xf numFmtId="187" fontId="5" fillId="0" borderId="4" xfId="1" applyFont="1" applyBorder="1" applyAlignment="1">
      <alignment horizontal="left" vertical="top" wrapText="1"/>
    </xf>
    <xf numFmtId="0" fontId="5" fillId="0" borderId="11" xfId="0" applyFont="1" applyBorder="1" applyAlignment="1">
      <alignment horizontal="center" vertical="top"/>
    </xf>
    <xf numFmtId="2" fontId="5" fillId="0" borderId="3" xfId="0" applyNumberFormat="1" applyFont="1" applyBorder="1" applyAlignment="1">
      <alignment horizontal="left" vertical="top"/>
    </xf>
    <xf numFmtId="187" fontId="5" fillId="0" borderId="3" xfId="1" applyFont="1" applyBorder="1" applyAlignment="1">
      <alignment horizontal="left" vertical="top"/>
    </xf>
    <xf numFmtId="1" fontId="5" fillId="0" borderId="3" xfId="0" applyNumberFormat="1" applyFont="1" applyBorder="1" applyAlignment="1">
      <alignment horizontal="left" vertical="top" wrapText="1"/>
    </xf>
    <xf numFmtId="187" fontId="5" fillId="0" borderId="9" xfId="1" applyFont="1" applyBorder="1" applyAlignment="1">
      <alignment horizontal="left" vertical="top" wrapText="1"/>
    </xf>
    <xf numFmtId="2" fontId="5" fillId="0" borderId="12" xfId="0" applyNumberFormat="1" applyFont="1" applyBorder="1" applyAlignment="1">
      <alignment horizontal="left" vertical="top" wrapText="1"/>
    </xf>
    <xf numFmtId="0" fontId="5" fillId="0" borderId="13" xfId="0" applyFont="1" applyBorder="1" applyAlignment="1">
      <alignment horizontal="center" vertical="top"/>
    </xf>
    <xf numFmtId="2" fontId="5" fillId="0" borderId="5" xfId="0" applyNumberFormat="1" applyFont="1" applyBorder="1" applyAlignment="1">
      <alignment horizontal="left" vertical="top"/>
    </xf>
    <xf numFmtId="187" fontId="5" fillId="0" borderId="5" xfId="1" applyFont="1" applyBorder="1" applyAlignment="1">
      <alignment horizontal="left" vertical="top"/>
    </xf>
    <xf numFmtId="187" fontId="5" fillId="0" borderId="0" xfId="1" applyFont="1" applyBorder="1" applyAlignment="1">
      <alignment horizontal="left" vertical="top"/>
    </xf>
    <xf numFmtId="1" fontId="5" fillId="0" borderId="5" xfId="0" applyNumberFormat="1" applyFont="1" applyBorder="1" applyAlignment="1">
      <alignment horizontal="left" vertical="top" wrapText="1"/>
    </xf>
    <xf numFmtId="2" fontId="5" fillId="0" borderId="0" xfId="0" applyNumberFormat="1" applyFont="1" applyBorder="1" applyAlignment="1">
      <alignment horizontal="left" vertical="top" wrapText="1"/>
    </xf>
    <xf numFmtId="0" fontId="5" fillId="0" borderId="10" xfId="0" applyFont="1" applyBorder="1" applyAlignment="1">
      <alignment horizontal="center" vertical="top"/>
    </xf>
    <xf numFmtId="2" fontId="5" fillId="0" borderId="4" xfId="0" applyNumberFormat="1" applyFont="1" applyBorder="1" applyAlignment="1">
      <alignment horizontal="left" vertical="top"/>
    </xf>
    <xf numFmtId="187" fontId="5" fillId="0" borderId="4" xfId="1" applyFont="1" applyBorder="1" applyAlignment="1">
      <alignment horizontal="left" vertical="top"/>
    </xf>
    <xf numFmtId="187" fontId="5" fillId="0" borderId="1" xfId="1" applyFont="1" applyBorder="1" applyAlignment="1">
      <alignment horizontal="left" vertical="top"/>
    </xf>
    <xf numFmtId="1" fontId="5" fillId="0" borderId="4" xfId="0" applyNumberFormat="1" applyFont="1" applyBorder="1" applyAlignment="1">
      <alignment horizontal="left" vertical="top" wrapText="1"/>
    </xf>
    <xf numFmtId="2" fontId="5" fillId="0" borderId="4" xfId="0" applyNumberFormat="1" applyFont="1" applyBorder="1" applyAlignment="1">
      <alignment horizontal="left" vertical="top" wrapText="1"/>
    </xf>
    <xf numFmtId="2" fontId="5" fillId="0" borderId="1" xfId="0" applyNumberFormat="1" applyFont="1" applyBorder="1" applyAlignment="1">
      <alignment horizontal="left" vertical="top" wrapText="1"/>
    </xf>
    <xf numFmtId="188" fontId="5" fillId="0" borderId="4" xfId="1" applyNumberFormat="1" applyFont="1" applyBorder="1" applyAlignment="1">
      <alignment vertical="top"/>
    </xf>
    <xf numFmtId="2" fontId="5" fillId="0" borderId="14" xfId="0" applyNumberFormat="1" applyFont="1" applyBorder="1" applyAlignment="1">
      <alignment horizontal="left" vertical="top"/>
    </xf>
    <xf numFmtId="187" fontId="5" fillId="0" borderId="14" xfId="1" applyFont="1" applyBorder="1" applyAlignment="1">
      <alignment horizontal="left" vertical="top"/>
    </xf>
    <xf numFmtId="1" fontId="5" fillId="0" borderId="14" xfId="0" applyNumberFormat="1" applyFont="1" applyBorder="1" applyAlignment="1">
      <alignment horizontal="left" vertical="top" wrapText="1"/>
    </xf>
    <xf numFmtId="2" fontId="5" fillId="0" borderId="14" xfId="0" applyNumberFormat="1" applyFont="1" applyBorder="1" applyAlignment="1">
      <alignment horizontal="left" vertical="top" wrapText="1"/>
    </xf>
    <xf numFmtId="187" fontId="5" fillId="0" borderId="14" xfId="1" applyFont="1" applyBorder="1" applyAlignment="1">
      <alignment horizontal="left" vertical="top" wrapText="1"/>
    </xf>
    <xf numFmtId="0" fontId="5" fillId="0" borderId="3" xfId="0" applyFont="1" applyBorder="1" applyAlignment="1">
      <alignment horizontal="center" vertical="top"/>
    </xf>
    <xf numFmtId="187" fontId="5" fillId="0" borderId="8" xfId="1" applyFont="1" applyBorder="1" applyAlignment="1">
      <alignment horizontal="left" vertical="top" wrapText="1"/>
    </xf>
    <xf numFmtId="188" fontId="7" fillId="0" borderId="5" xfId="1" applyNumberFormat="1" applyFont="1" applyBorder="1" applyAlignment="1">
      <alignment vertical="top"/>
    </xf>
    <xf numFmtId="2" fontId="7" fillId="0" borderId="9" xfId="0" applyNumberFormat="1" applyFont="1" applyBorder="1" applyAlignment="1">
      <alignment horizontal="left" vertical="top"/>
    </xf>
    <xf numFmtId="187" fontId="7" fillId="0" borderId="9" xfId="1" applyFont="1" applyBorder="1" applyAlignment="1">
      <alignment horizontal="left" vertical="top"/>
    </xf>
    <xf numFmtId="1" fontId="7" fillId="0" borderId="9" xfId="0" applyNumberFormat="1" applyFont="1" applyBorder="1" applyAlignment="1">
      <alignment horizontal="left" vertical="top" wrapText="1"/>
    </xf>
    <xf numFmtId="2" fontId="7" fillId="0" borderId="9" xfId="0" applyNumberFormat="1" applyFont="1" applyBorder="1" applyAlignment="1">
      <alignment horizontal="left" vertical="top" wrapText="1"/>
    </xf>
    <xf numFmtId="187" fontId="7" fillId="0" borderId="9" xfId="1" applyFont="1" applyBorder="1" applyAlignment="1">
      <alignment horizontal="left" vertical="top" wrapText="1"/>
    </xf>
    <xf numFmtId="2" fontId="7" fillId="0" borderId="5" xfId="0" applyNumberFormat="1" applyFont="1" applyBorder="1" applyAlignment="1">
      <alignment horizontal="left" vertical="top" wrapText="1"/>
    </xf>
    <xf numFmtId="0" fontId="5" fillId="0" borderId="8" xfId="0" applyNumberFormat="1" applyFont="1" applyBorder="1" applyAlignment="1">
      <alignment horizontal="left" vertical="center" wrapText="1"/>
    </xf>
    <xf numFmtId="188" fontId="5" fillId="0" borderId="13" xfId="1" applyNumberFormat="1" applyFont="1" applyBorder="1" applyAlignment="1">
      <alignment vertical="top"/>
    </xf>
    <xf numFmtId="188" fontId="5" fillId="0" borderId="10" xfId="1" applyNumberFormat="1" applyFont="1" applyBorder="1" applyAlignment="1">
      <alignment vertical="top"/>
    </xf>
    <xf numFmtId="188" fontId="7" fillId="0" borderId="13" xfId="1" applyNumberFormat="1" applyFont="1" applyBorder="1" applyAlignment="1">
      <alignment vertical="top"/>
    </xf>
    <xf numFmtId="2" fontId="7" fillId="0" borderId="5" xfId="0" applyNumberFormat="1" applyFont="1" applyBorder="1" applyAlignment="1">
      <alignment horizontal="left" vertical="top"/>
    </xf>
    <xf numFmtId="187" fontId="7" fillId="0" borderId="5" xfId="1" applyFont="1" applyBorder="1" applyAlignment="1">
      <alignment horizontal="left" vertical="top"/>
    </xf>
    <xf numFmtId="1" fontId="7" fillId="0" borderId="5" xfId="0" applyNumberFormat="1" applyFont="1" applyBorder="1" applyAlignment="1">
      <alignment horizontal="left" vertical="top" wrapText="1"/>
    </xf>
    <xf numFmtId="187" fontId="7" fillId="0" borderId="5" xfId="1" applyFont="1" applyBorder="1" applyAlignment="1">
      <alignment horizontal="left" vertical="top" wrapText="1"/>
    </xf>
    <xf numFmtId="187" fontId="5" fillId="0" borderId="12" xfId="1" applyFont="1" applyBorder="1" applyAlignment="1">
      <alignment horizontal="left" vertical="top"/>
    </xf>
    <xf numFmtId="187" fontId="5" fillId="0" borderId="12" xfId="1" applyFont="1" applyBorder="1" applyAlignment="1">
      <alignment horizontal="left" vertical="top" wrapText="1"/>
    </xf>
    <xf numFmtId="187" fontId="5" fillId="0" borderId="0" xfId="1" applyFont="1" applyBorder="1" applyAlignment="1">
      <alignment horizontal="left" vertical="top" wrapText="1"/>
    </xf>
    <xf numFmtId="187" fontId="5" fillId="0" borderId="1" xfId="1" applyFont="1" applyBorder="1" applyAlignment="1">
      <alignment horizontal="left" vertical="top" wrapText="1"/>
    </xf>
    <xf numFmtId="2" fontId="7" fillId="0" borderId="3" xfId="0" applyNumberFormat="1" applyFont="1" applyBorder="1" applyAlignment="1">
      <alignment horizontal="left" vertical="top"/>
    </xf>
    <xf numFmtId="187" fontId="7" fillId="0" borderId="3" xfId="1" applyFont="1" applyBorder="1" applyAlignment="1">
      <alignment horizontal="left" vertical="top"/>
    </xf>
    <xf numFmtId="1" fontId="7" fillId="0" borderId="3" xfId="0" applyNumberFormat="1" applyFont="1" applyBorder="1" applyAlignment="1">
      <alignment horizontal="left" vertical="top" wrapText="1"/>
    </xf>
    <xf numFmtId="2" fontId="7" fillId="0" borderId="3" xfId="0" applyNumberFormat="1" applyFont="1" applyBorder="1" applyAlignment="1">
      <alignment horizontal="left" vertical="top" wrapText="1"/>
    </xf>
    <xf numFmtId="187" fontId="7" fillId="2" borderId="3" xfId="1" applyFont="1" applyFill="1" applyBorder="1" applyAlignment="1">
      <alignment horizontal="left" vertical="top" wrapText="1"/>
    </xf>
    <xf numFmtId="0" fontId="5" fillId="0" borderId="3" xfId="0" applyFont="1" applyBorder="1" applyAlignment="1">
      <alignment horizontal="left"/>
    </xf>
    <xf numFmtId="187" fontId="7" fillId="0" borderId="3" xfId="1" applyFont="1" applyBorder="1" applyAlignment="1">
      <alignment horizontal="left" vertical="top" wrapText="1"/>
    </xf>
    <xf numFmtId="2" fontId="7" fillId="0" borderId="8" xfId="0" applyNumberFormat="1" applyFont="1" applyBorder="1" applyAlignment="1">
      <alignment horizontal="left" vertical="top" wrapText="1"/>
    </xf>
    <xf numFmtId="187" fontId="7" fillId="2" borderId="5" xfId="1" applyNumberFormat="1" applyFont="1" applyFill="1" applyBorder="1" applyAlignment="1">
      <alignment horizontal="left" vertical="center" wrapText="1"/>
    </xf>
    <xf numFmtId="187" fontId="5" fillId="0" borderId="5" xfId="1" applyNumberFormat="1" applyFont="1" applyBorder="1" applyAlignment="1">
      <alignment horizontal="left" vertical="center" wrapText="1"/>
    </xf>
    <xf numFmtId="0" fontId="5" fillId="0" borderId="5" xfId="0" applyNumberFormat="1" applyFont="1" applyBorder="1" applyAlignment="1">
      <alignment horizontal="left"/>
    </xf>
    <xf numFmtId="188" fontId="7" fillId="0" borderId="10" xfId="1" applyNumberFormat="1" applyFont="1" applyBorder="1" applyAlignment="1">
      <alignment vertical="top"/>
    </xf>
    <xf numFmtId="2" fontId="7" fillId="0" borderId="4" xfId="0" applyNumberFormat="1" applyFont="1" applyBorder="1" applyAlignment="1">
      <alignment horizontal="left" vertical="top"/>
    </xf>
    <xf numFmtId="187" fontId="7" fillId="0" borderId="4" xfId="1" applyFont="1" applyBorder="1" applyAlignment="1">
      <alignment horizontal="left" vertical="top"/>
    </xf>
    <xf numFmtId="1" fontId="7" fillId="0" borderId="4" xfId="0" applyNumberFormat="1" applyFont="1" applyBorder="1" applyAlignment="1">
      <alignment horizontal="left" vertical="top" wrapText="1"/>
    </xf>
    <xf numFmtId="2" fontId="7" fillId="0" borderId="4" xfId="0" applyNumberFormat="1" applyFont="1" applyBorder="1" applyAlignment="1">
      <alignment horizontal="left" vertical="top" wrapText="1"/>
    </xf>
    <xf numFmtId="187" fontId="7" fillId="2" borderId="4" xfId="1" applyNumberFormat="1" applyFont="1" applyFill="1" applyBorder="1" applyAlignment="1">
      <alignment horizontal="left" vertical="center" wrapText="1"/>
    </xf>
    <xf numFmtId="187" fontId="5" fillId="0" borderId="4" xfId="1" applyNumberFormat="1" applyFont="1" applyBorder="1" applyAlignment="1">
      <alignment horizontal="left" vertical="center" wrapText="1"/>
    </xf>
    <xf numFmtId="0" fontId="5" fillId="0" borderId="4" xfId="0" applyNumberFormat="1" applyFont="1" applyBorder="1" applyAlignment="1">
      <alignment horizontal="left"/>
    </xf>
    <xf numFmtId="2" fontId="7" fillId="0" borderId="14" xfId="0" applyNumberFormat="1" applyFont="1" applyBorder="1" applyAlignment="1">
      <alignment horizontal="left" vertical="top" wrapText="1"/>
    </xf>
    <xf numFmtId="187" fontId="7" fillId="2" borderId="3" xfId="1" applyNumberFormat="1" applyFont="1" applyFill="1" applyBorder="1" applyAlignment="1">
      <alignment horizontal="left" vertical="center" wrapText="1"/>
    </xf>
    <xf numFmtId="187" fontId="5" fillId="0" borderId="3" xfId="1" applyNumberFormat="1" applyFont="1" applyBorder="1" applyAlignment="1">
      <alignment horizontal="left" vertical="center" wrapText="1"/>
    </xf>
    <xf numFmtId="0" fontId="5" fillId="0" borderId="5" xfId="0" applyFont="1" applyBorder="1" applyAlignment="1">
      <alignment horizontal="left"/>
    </xf>
    <xf numFmtId="187" fontId="7" fillId="2" borderId="5" xfId="1" applyFont="1" applyFill="1" applyBorder="1" applyAlignment="1">
      <alignment horizontal="left" vertical="top" wrapText="1"/>
    </xf>
    <xf numFmtId="0" fontId="5" fillId="0" borderId="4" xfId="0" applyFont="1" applyBorder="1" applyAlignment="1">
      <alignment horizontal="left"/>
    </xf>
    <xf numFmtId="187" fontId="7" fillId="2" borderId="4" xfId="1" applyFont="1" applyFill="1" applyBorder="1" applyAlignment="1">
      <alignment horizontal="left" vertical="top" wrapText="1"/>
    </xf>
    <xf numFmtId="187" fontId="7" fillId="0" borderId="12" xfId="1" applyFont="1" applyBorder="1" applyAlignment="1">
      <alignment horizontal="left" vertical="top"/>
    </xf>
    <xf numFmtId="1" fontId="7" fillId="0" borderId="12" xfId="0" applyNumberFormat="1" applyFont="1" applyBorder="1" applyAlignment="1">
      <alignment horizontal="left" vertical="top" wrapText="1"/>
    </xf>
    <xf numFmtId="187" fontId="7" fillId="0" borderId="0" xfId="1" applyFont="1" applyBorder="1" applyAlignment="1">
      <alignment horizontal="left" vertical="top"/>
    </xf>
    <xf numFmtId="1" fontId="7" fillId="0" borderId="0" xfId="0" applyNumberFormat="1" applyFont="1" applyBorder="1" applyAlignment="1">
      <alignment horizontal="left" vertical="top" wrapText="1"/>
    </xf>
    <xf numFmtId="0" fontId="5" fillId="0" borderId="13" xfId="0" applyFont="1" applyBorder="1"/>
    <xf numFmtId="0" fontId="5" fillId="0" borderId="10" xfId="0" applyFont="1" applyBorder="1"/>
    <xf numFmtId="187" fontId="7" fillId="0" borderId="1" xfId="1" applyFont="1" applyBorder="1" applyAlignment="1">
      <alignment horizontal="left" vertical="top"/>
    </xf>
    <xf numFmtId="1" fontId="7" fillId="0" borderId="1" xfId="0" applyNumberFormat="1" applyFont="1" applyBorder="1" applyAlignment="1">
      <alignment horizontal="left" vertical="top" wrapText="1"/>
    </xf>
    <xf numFmtId="1" fontId="5" fillId="0" borderId="13" xfId="0" applyNumberFormat="1" applyFont="1" applyBorder="1" applyAlignment="1">
      <alignment horizontal="left" vertical="top" wrapText="1"/>
    </xf>
    <xf numFmtId="1" fontId="5" fillId="0" borderId="10" xfId="0" applyNumberFormat="1" applyFont="1" applyBorder="1" applyAlignment="1">
      <alignment horizontal="left" vertical="top" wrapText="1"/>
    </xf>
    <xf numFmtId="0" fontId="5" fillId="0" borderId="4" xfId="0" applyFont="1" applyBorder="1" applyAlignment="1">
      <alignment horizontal="center" vertical="top"/>
    </xf>
    <xf numFmtId="4" fontId="5" fillId="0" borderId="13" xfId="0" applyNumberFormat="1" applyFont="1" applyBorder="1" applyAlignment="1">
      <alignment horizontal="left" vertical="center"/>
    </xf>
    <xf numFmtId="4" fontId="5" fillId="0" borderId="13" xfId="0" applyNumberFormat="1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top"/>
    </xf>
    <xf numFmtId="188" fontId="7" fillId="0" borderId="4" xfId="1" applyNumberFormat="1" applyFont="1" applyBorder="1" applyAlignment="1">
      <alignment vertical="top"/>
    </xf>
    <xf numFmtId="187" fontId="7" fillId="0" borderId="4" xfId="1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0" fontId="7" fillId="0" borderId="2" xfId="0" applyFont="1" applyFill="1" applyBorder="1" applyAlignment="1">
      <alignment horizontal="center" vertical="center"/>
    </xf>
    <xf numFmtId="49" fontId="7" fillId="0" borderId="6" xfId="0" applyNumberFormat="1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horizontal="center" vertical="center"/>
    </xf>
    <xf numFmtId="49" fontId="7" fillId="0" borderId="5" xfId="0" applyNumberFormat="1" applyFont="1" applyFill="1" applyBorder="1" applyAlignment="1">
      <alignment horizontal="left" vertical="center"/>
    </xf>
    <xf numFmtId="49" fontId="7" fillId="0" borderId="4" xfId="0" applyNumberFormat="1" applyFont="1" applyFill="1" applyBorder="1" applyAlignment="1">
      <alignment horizontal="left" vertical="center"/>
    </xf>
    <xf numFmtId="49" fontId="7" fillId="0" borderId="3" xfId="0" applyNumberFormat="1" applyFont="1" applyFill="1" applyBorder="1" applyAlignment="1">
      <alignment horizontal="left" vertical="center"/>
    </xf>
    <xf numFmtId="49" fontId="7" fillId="0" borderId="3" xfId="0" applyNumberFormat="1" applyFont="1" applyFill="1" applyBorder="1" applyAlignment="1">
      <alignment horizontal="left" vertical="center" wrapText="1"/>
    </xf>
    <xf numFmtId="49" fontId="7" fillId="0" borderId="4" xfId="0" applyNumberFormat="1" applyFont="1" applyFill="1" applyBorder="1" applyAlignment="1">
      <alignment horizontal="left" vertical="center" wrapText="1"/>
    </xf>
    <xf numFmtId="187" fontId="7" fillId="0" borderId="3" xfId="1" applyNumberFormat="1" applyFont="1" applyFill="1" applyBorder="1" applyAlignment="1">
      <alignment horizontal="center" vertical="center"/>
    </xf>
    <xf numFmtId="187" fontId="7" fillId="0" borderId="4" xfId="1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left" vertical="center" wrapText="1"/>
    </xf>
    <xf numFmtId="49" fontId="5" fillId="0" borderId="5" xfId="0" applyNumberFormat="1" applyFont="1" applyBorder="1" applyAlignment="1">
      <alignment horizontal="left" vertical="center" wrapText="1"/>
    </xf>
    <xf numFmtId="49" fontId="5" fillId="0" borderId="4" xfId="0" applyNumberFormat="1" applyFont="1" applyBorder="1" applyAlignment="1">
      <alignment horizontal="left" vertical="center" wrapText="1"/>
    </xf>
    <xf numFmtId="49" fontId="7" fillId="0" borderId="5" xfId="0" applyNumberFormat="1" applyFont="1" applyFill="1" applyBorder="1" applyAlignment="1">
      <alignment horizontal="left" vertical="center" wrapText="1"/>
    </xf>
    <xf numFmtId="187" fontId="7" fillId="0" borderId="5" xfId="1" applyNumberFormat="1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4" fontId="6" fillId="0" borderId="2" xfId="0" applyNumberFormat="1" applyFont="1" applyBorder="1" applyAlignment="1">
      <alignment horizontal="center" vertical="center"/>
    </xf>
    <xf numFmtId="4" fontId="6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4" fontId="7" fillId="0" borderId="3" xfId="0" applyNumberFormat="1" applyFont="1" applyBorder="1" applyAlignment="1">
      <alignment horizontal="center" vertical="center"/>
    </xf>
    <xf numFmtId="4" fontId="7" fillId="0" borderId="4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187" fontId="7" fillId="0" borderId="3" xfId="1" applyFont="1" applyFill="1" applyBorder="1" applyAlignment="1">
      <alignment horizontal="center" vertical="center"/>
    </xf>
    <xf numFmtId="187" fontId="7" fillId="0" borderId="4" xfId="1" applyFont="1" applyFill="1" applyBorder="1" applyAlignment="1">
      <alignment horizontal="center" vertical="center"/>
    </xf>
    <xf numFmtId="49" fontId="5" fillId="0" borderId="5" xfId="0" applyNumberFormat="1" applyFont="1" applyFill="1" applyBorder="1" applyAlignment="1">
      <alignment horizontal="left" vertical="center"/>
    </xf>
    <xf numFmtId="49" fontId="5" fillId="0" borderId="4" xfId="0" applyNumberFormat="1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left" vertical="center" wrapText="1"/>
    </xf>
    <xf numFmtId="49" fontId="5" fillId="0" borderId="4" xfId="0" applyNumberFormat="1" applyFont="1" applyFill="1" applyBorder="1" applyAlignment="1">
      <alignment horizontal="left" vertical="center" wrapText="1"/>
    </xf>
    <xf numFmtId="187" fontId="5" fillId="0" borderId="5" xfId="1" applyNumberFormat="1" applyFont="1" applyFill="1" applyBorder="1" applyAlignment="1">
      <alignment horizontal="center" vertical="center"/>
    </xf>
    <xf numFmtId="187" fontId="5" fillId="0" borderId="4" xfId="1" applyNumberFormat="1" applyFont="1" applyFill="1" applyBorder="1" applyAlignment="1">
      <alignment horizontal="center" vertical="center"/>
    </xf>
  </cellXfs>
  <cellStyles count="4">
    <cellStyle name="Comma 2" xfId="2"/>
    <cellStyle name="TableStyleLight1" xfId="3"/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772583</xdr:colOff>
      <xdr:row>0</xdr:row>
      <xdr:rowOff>152401</xdr:rowOff>
    </xdr:from>
    <xdr:to>
      <xdr:col>10</xdr:col>
      <xdr:colOff>1656291</xdr:colOff>
      <xdr:row>1</xdr:row>
      <xdr:rowOff>257175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3F0B3547-AA55-4BCC-BC99-784887AFBABC}"/>
            </a:ext>
          </a:extLst>
        </xdr:cNvPr>
        <xdr:cNvSpPr txBox="1"/>
      </xdr:nvSpPr>
      <xdr:spPr>
        <a:xfrm>
          <a:off x="11662833" y="152401"/>
          <a:ext cx="883708" cy="41169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1600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1600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1"/>
  <sheetViews>
    <sheetView tabSelected="1" topLeftCell="A319" zoomScale="90" zoomScaleNormal="90" zoomScaleSheetLayoutView="90" workbookViewId="0">
      <selection sqref="A1:K331"/>
    </sheetView>
  </sheetViews>
  <sheetFormatPr defaultColWidth="9" defaultRowHeight="21.75" x14ac:dyDescent="0.5"/>
  <cols>
    <col min="1" max="1" width="3.75" style="3" bestFit="1" customWidth="1"/>
    <col min="2" max="2" width="34.25" style="27" customWidth="1"/>
    <col min="3" max="3" width="13.75" style="2" customWidth="1"/>
    <col min="4" max="4" width="12.125" style="2" customWidth="1"/>
    <col min="5" max="5" width="14" style="27" bestFit="1" customWidth="1"/>
    <col min="6" max="6" width="20.5" style="28" customWidth="1"/>
    <col min="7" max="7" width="13.375" style="2" customWidth="1"/>
    <col min="8" max="8" width="21.125" style="29" customWidth="1"/>
    <col min="9" max="9" width="12.375" style="2" customWidth="1"/>
    <col min="10" max="10" width="21.75" style="27" bestFit="1" customWidth="1"/>
    <col min="11" max="11" width="26.375" style="27" customWidth="1"/>
    <col min="12" max="16384" width="9" style="2"/>
  </cols>
  <sheetData>
    <row r="1" spans="1:13" x14ac:dyDescent="0.5">
      <c r="A1" s="192" t="s">
        <v>0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"/>
      <c r="M1" s="1"/>
    </row>
    <row r="2" spans="1:13" x14ac:dyDescent="0.5">
      <c r="A2" s="192" t="s">
        <v>133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"/>
      <c r="M2" s="1"/>
    </row>
    <row r="3" spans="1:13" x14ac:dyDescent="0.5">
      <c r="A3" s="193" t="s">
        <v>198</v>
      </c>
      <c r="B3" s="193"/>
      <c r="C3" s="193"/>
      <c r="D3" s="193"/>
      <c r="E3" s="193"/>
      <c r="F3" s="193"/>
      <c r="G3" s="193"/>
      <c r="H3" s="193"/>
      <c r="I3" s="193"/>
      <c r="J3" s="193"/>
      <c r="K3" s="193"/>
      <c r="L3" s="3"/>
      <c r="M3" s="3"/>
    </row>
    <row r="4" spans="1:13" x14ac:dyDescent="0.5">
      <c r="A4" s="194" t="s">
        <v>134</v>
      </c>
      <c r="B4" s="194" t="s">
        <v>1</v>
      </c>
      <c r="C4" s="195" t="s">
        <v>2</v>
      </c>
      <c r="D4" s="196" t="s">
        <v>3</v>
      </c>
      <c r="E4" s="194" t="s">
        <v>4</v>
      </c>
      <c r="F4" s="196" t="s">
        <v>5</v>
      </c>
      <c r="G4" s="196"/>
      <c r="H4" s="197" t="s">
        <v>6</v>
      </c>
      <c r="I4" s="197"/>
      <c r="J4" s="198" t="s">
        <v>7</v>
      </c>
      <c r="K4" s="4" t="s">
        <v>8</v>
      </c>
    </row>
    <row r="5" spans="1:13" x14ac:dyDescent="0.5">
      <c r="A5" s="194"/>
      <c r="B5" s="194"/>
      <c r="C5" s="195"/>
      <c r="D5" s="196"/>
      <c r="E5" s="194"/>
      <c r="F5" s="196"/>
      <c r="G5" s="196"/>
      <c r="H5" s="197"/>
      <c r="I5" s="197"/>
      <c r="J5" s="198"/>
      <c r="K5" s="4" t="s">
        <v>9</v>
      </c>
    </row>
    <row r="6" spans="1:13" s="10" customFormat="1" ht="43.5" x14ac:dyDescent="0.2">
      <c r="A6" s="58">
        <v>1</v>
      </c>
      <c r="B6" s="5" t="s">
        <v>10</v>
      </c>
      <c r="C6" s="6">
        <v>500</v>
      </c>
      <c r="D6" s="6">
        <f>C6</f>
        <v>500</v>
      </c>
      <c r="E6" s="7" t="s">
        <v>11</v>
      </c>
      <c r="F6" s="8" t="s">
        <v>12</v>
      </c>
      <c r="G6" s="9">
        <f t="shared" ref="G6:G7" si="0">C6</f>
        <v>500</v>
      </c>
      <c r="H6" s="8" t="str">
        <f>F6</f>
        <v>หจก.ท๊อป พีซี คอมพิวเตอร์</v>
      </c>
      <c r="I6" s="9">
        <f t="shared" ref="H6:I7" si="1">G6</f>
        <v>500</v>
      </c>
      <c r="J6" s="7" t="s">
        <v>13</v>
      </c>
      <c r="K6" s="5" t="s">
        <v>14</v>
      </c>
    </row>
    <row r="7" spans="1:13" s="10" customFormat="1" ht="43.5" x14ac:dyDescent="0.2">
      <c r="A7" s="11">
        <f>A6+1</f>
        <v>2</v>
      </c>
      <c r="B7" s="5" t="s">
        <v>15</v>
      </c>
      <c r="C7" s="6">
        <v>615</v>
      </c>
      <c r="D7" s="6">
        <f t="shared" ref="D7:D17" si="2">C7</f>
        <v>615</v>
      </c>
      <c r="E7" s="7" t="s">
        <v>11</v>
      </c>
      <c r="F7" s="12" t="s">
        <v>16</v>
      </c>
      <c r="G7" s="9">
        <f t="shared" si="0"/>
        <v>615</v>
      </c>
      <c r="H7" s="8" t="str">
        <f t="shared" si="1"/>
        <v>หจก. คมศิลป์ โฮม</v>
      </c>
      <c r="I7" s="9">
        <f t="shared" si="1"/>
        <v>615</v>
      </c>
      <c r="J7" s="7" t="s">
        <v>13</v>
      </c>
      <c r="K7" s="5" t="s">
        <v>17</v>
      </c>
    </row>
    <row r="8" spans="1:13" s="10" customFormat="1" ht="43.5" x14ac:dyDescent="0.2">
      <c r="A8" s="203">
        <f t="shared" ref="A8:A50" si="3">A7+1</f>
        <v>3</v>
      </c>
      <c r="B8" s="199" t="s">
        <v>18</v>
      </c>
      <c r="C8" s="201">
        <v>1260</v>
      </c>
      <c r="D8" s="201">
        <f t="shared" si="2"/>
        <v>1260</v>
      </c>
      <c r="E8" s="7" t="s">
        <v>11</v>
      </c>
      <c r="F8" s="8" t="s">
        <v>19</v>
      </c>
      <c r="G8" s="9">
        <v>450</v>
      </c>
      <c r="H8" s="8" t="str">
        <f>F8</f>
        <v>บ. ลำปางเสรีกรุ๊ป จำกัด</v>
      </c>
      <c r="I8" s="9">
        <f>G8</f>
        <v>450</v>
      </c>
      <c r="J8" s="7" t="s">
        <v>13</v>
      </c>
      <c r="K8" s="5" t="s">
        <v>20</v>
      </c>
    </row>
    <row r="9" spans="1:13" s="10" customFormat="1" ht="65.25" x14ac:dyDescent="0.2">
      <c r="A9" s="204"/>
      <c r="B9" s="200"/>
      <c r="C9" s="202"/>
      <c r="D9" s="202"/>
      <c r="E9" s="7" t="s">
        <v>11</v>
      </c>
      <c r="F9" s="8" t="s">
        <v>21</v>
      </c>
      <c r="G9" s="6">
        <v>810</v>
      </c>
      <c r="H9" s="8" t="str">
        <f t="shared" ref="H9:I18" si="4">F9</f>
        <v>บิ๊กซี สาขาลำปาง</v>
      </c>
      <c r="I9" s="9">
        <f t="shared" si="4"/>
        <v>810</v>
      </c>
      <c r="J9" s="7" t="s">
        <v>13</v>
      </c>
      <c r="K9" s="5" t="s">
        <v>22</v>
      </c>
    </row>
    <row r="10" spans="1:13" s="10" customFormat="1" ht="43.5" x14ac:dyDescent="0.2">
      <c r="A10" s="11">
        <v>4</v>
      </c>
      <c r="B10" s="5" t="s">
        <v>23</v>
      </c>
      <c r="C10" s="6">
        <v>1730</v>
      </c>
      <c r="D10" s="6">
        <f t="shared" si="2"/>
        <v>1730</v>
      </c>
      <c r="E10" s="7" t="s">
        <v>11</v>
      </c>
      <c r="F10" s="8" t="s">
        <v>16</v>
      </c>
      <c r="G10" s="6">
        <f t="shared" ref="G10:G16" si="5">C10</f>
        <v>1730</v>
      </c>
      <c r="H10" s="8" t="str">
        <f t="shared" si="4"/>
        <v>หจก. คมศิลป์ โฮม</v>
      </c>
      <c r="I10" s="9">
        <f t="shared" si="4"/>
        <v>1730</v>
      </c>
      <c r="J10" s="7" t="s">
        <v>13</v>
      </c>
      <c r="K10" s="5" t="s">
        <v>24</v>
      </c>
    </row>
    <row r="11" spans="1:13" s="10" customFormat="1" ht="43.5" x14ac:dyDescent="0.2">
      <c r="A11" s="11">
        <f t="shared" si="3"/>
        <v>5</v>
      </c>
      <c r="B11" s="5" t="s">
        <v>25</v>
      </c>
      <c r="C11" s="6">
        <v>40</v>
      </c>
      <c r="D11" s="6">
        <f t="shared" si="2"/>
        <v>40</v>
      </c>
      <c r="E11" s="7" t="s">
        <v>11</v>
      </c>
      <c r="F11" s="8" t="s">
        <v>26</v>
      </c>
      <c r="G11" s="6">
        <f t="shared" si="5"/>
        <v>40</v>
      </c>
      <c r="H11" s="8" t="str">
        <f t="shared" si="4"/>
        <v>ร้านมงคลแอร์เซอร์วิส</v>
      </c>
      <c r="I11" s="9">
        <f t="shared" si="4"/>
        <v>40</v>
      </c>
      <c r="J11" s="7" t="s">
        <v>13</v>
      </c>
      <c r="K11" s="5" t="s">
        <v>27</v>
      </c>
    </row>
    <row r="12" spans="1:13" s="10" customFormat="1" ht="43.5" x14ac:dyDescent="0.2">
      <c r="A12" s="11">
        <f t="shared" si="3"/>
        <v>6</v>
      </c>
      <c r="B12" s="5" t="s">
        <v>28</v>
      </c>
      <c r="C12" s="6">
        <v>950</v>
      </c>
      <c r="D12" s="6">
        <f t="shared" si="2"/>
        <v>950</v>
      </c>
      <c r="E12" s="7" t="s">
        <v>11</v>
      </c>
      <c r="F12" s="8" t="s">
        <v>12</v>
      </c>
      <c r="G12" s="6">
        <f t="shared" si="5"/>
        <v>950</v>
      </c>
      <c r="H12" s="8" t="str">
        <f t="shared" si="4"/>
        <v>หจก.ท๊อป พีซี คอมพิวเตอร์</v>
      </c>
      <c r="I12" s="9">
        <f t="shared" si="4"/>
        <v>950</v>
      </c>
      <c r="J12" s="7" t="s">
        <v>13</v>
      </c>
      <c r="K12" s="5" t="s">
        <v>29</v>
      </c>
    </row>
    <row r="13" spans="1:13" ht="43.5" x14ac:dyDescent="0.5">
      <c r="A13" s="11">
        <f t="shared" si="3"/>
        <v>7</v>
      </c>
      <c r="B13" s="5" t="s">
        <v>30</v>
      </c>
      <c r="C13" s="6">
        <v>5775</v>
      </c>
      <c r="D13" s="6">
        <f t="shared" si="2"/>
        <v>5775</v>
      </c>
      <c r="E13" s="7" t="s">
        <v>11</v>
      </c>
      <c r="F13" s="8" t="s">
        <v>31</v>
      </c>
      <c r="G13" s="6">
        <f t="shared" si="5"/>
        <v>5775</v>
      </c>
      <c r="H13" s="8" t="str">
        <f t="shared" si="4"/>
        <v>ร้านเอส เค พานิช (สำนักงานใหญ่)</v>
      </c>
      <c r="I13" s="9">
        <f t="shared" si="4"/>
        <v>5775</v>
      </c>
      <c r="J13" s="7" t="s">
        <v>13</v>
      </c>
      <c r="K13" s="5" t="s">
        <v>32</v>
      </c>
    </row>
    <row r="14" spans="1:13" ht="43.5" x14ac:dyDescent="0.5">
      <c r="A14" s="11">
        <f t="shared" si="3"/>
        <v>8</v>
      </c>
      <c r="B14" s="5" t="s">
        <v>33</v>
      </c>
      <c r="C14" s="6">
        <v>35149.5</v>
      </c>
      <c r="D14" s="6">
        <f t="shared" si="2"/>
        <v>35149.5</v>
      </c>
      <c r="E14" s="7" t="s">
        <v>11</v>
      </c>
      <c r="F14" s="8" t="s">
        <v>34</v>
      </c>
      <c r="G14" s="6">
        <f t="shared" si="5"/>
        <v>35149.5</v>
      </c>
      <c r="H14" s="8" t="str">
        <f t="shared" si="4"/>
        <v>หจก. เค พี วอเตอร์เวิร์ค</v>
      </c>
      <c r="I14" s="9">
        <f t="shared" si="4"/>
        <v>35149.5</v>
      </c>
      <c r="J14" s="7" t="s">
        <v>13</v>
      </c>
      <c r="K14" s="5" t="s">
        <v>35</v>
      </c>
    </row>
    <row r="15" spans="1:13" s="10" customFormat="1" ht="43.5" x14ac:dyDescent="0.2">
      <c r="A15" s="11">
        <f t="shared" si="3"/>
        <v>9</v>
      </c>
      <c r="B15" s="5" t="s">
        <v>36</v>
      </c>
      <c r="C15" s="6">
        <v>4040</v>
      </c>
      <c r="D15" s="6">
        <f t="shared" si="2"/>
        <v>4040</v>
      </c>
      <c r="E15" s="7" t="s">
        <v>11</v>
      </c>
      <c r="F15" s="8" t="s">
        <v>16</v>
      </c>
      <c r="G15" s="6">
        <f t="shared" si="5"/>
        <v>4040</v>
      </c>
      <c r="H15" s="8" t="str">
        <f t="shared" si="4"/>
        <v>หจก. คมศิลป์ โฮม</v>
      </c>
      <c r="I15" s="9">
        <f t="shared" si="4"/>
        <v>4040</v>
      </c>
      <c r="J15" s="7" t="s">
        <v>13</v>
      </c>
      <c r="K15" s="5" t="s">
        <v>37</v>
      </c>
    </row>
    <row r="16" spans="1:13" s="10" customFormat="1" ht="43.5" x14ac:dyDescent="0.2">
      <c r="A16" s="11">
        <f t="shared" si="3"/>
        <v>10</v>
      </c>
      <c r="B16" s="5" t="s">
        <v>38</v>
      </c>
      <c r="C16" s="13">
        <v>1350</v>
      </c>
      <c r="D16" s="6">
        <f t="shared" si="2"/>
        <v>1350</v>
      </c>
      <c r="E16" s="7" t="s">
        <v>11</v>
      </c>
      <c r="F16" s="14" t="s">
        <v>12</v>
      </c>
      <c r="G16" s="6">
        <f t="shared" si="5"/>
        <v>1350</v>
      </c>
      <c r="H16" s="8" t="str">
        <f t="shared" si="4"/>
        <v>หจก.ท๊อป พีซี คอมพิวเตอร์</v>
      </c>
      <c r="I16" s="9">
        <f t="shared" si="4"/>
        <v>1350</v>
      </c>
      <c r="J16" s="7" t="s">
        <v>13</v>
      </c>
      <c r="K16" s="5" t="s">
        <v>39</v>
      </c>
    </row>
    <row r="17" spans="1:11" s="10" customFormat="1" ht="43.5" x14ac:dyDescent="0.2">
      <c r="A17" s="203">
        <f t="shared" si="3"/>
        <v>11</v>
      </c>
      <c r="B17" s="199" t="s">
        <v>40</v>
      </c>
      <c r="C17" s="205">
        <v>3461</v>
      </c>
      <c r="D17" s="201">
        <f t="shared" si="2"/>
        <v>3461</v>
      </c>
      <c r="E17" s="7" t="s">
        <v>11</v>
      </c>
      <c r="F17" s="12" t="s">
        <v>19</v>
      </c>
      <c r="G17" s="6">
        <v>1440</v>
      </c>
      <c r="H17" s="8" t="str">
        <f t="shared" si="4"/>
        <v>บ. ลำปางเสรีกรุ๊ป จำกัด</v>
      </c>
      <c r="I17" s="9">
        <f t="shared" si="4"/>
        <v>1440</v>
      </c>
      <c r="J17" s="7" t="s">
        <v>13</v>
      </c>
      <c r="K17" s="5" t="s">
        <v>41</v>
      </c>
    </row>
    <row r="18" spans="1:11" s="10" customFormat="1" ht="43.5" x14ac:dyDescent="0.2">
      <c r="A18" s="204"/>
      <c r="B18" s="200"/>
      <c r="C18" s="206"/>
      <c r="D18" s="202"/>
      <c r="E18" s="7" t="s">
        <v>11</v>
      </c>
      <c r="F18" s="12" t="s">
        <v>42</v>
      </c>
      <c r="G18" s="6">
        <v>1480</v>
      </c>
      <c r="H18" s="8" t="str">
        <f t="shared" si="4"/>
        <v>บ.เอก-ชัย ดีสทริบิวชั่น จำกัด</v>
      </c>
      <c r="I18" s="9">
        <f t="shared" si="4"/>
        <v>1480</v>
      </c>
      <c r="J18" s="7" t="s">
        <v>13</v>
      </c>
      <c r="K18" s="15" t="s">
        <v>43</v>
      </c>
    </row>
    <row r="19" spans="1:11" s="10" customFormat="1" ht="65.25" x14ac:dyDescent="0.2">
      <c r="A19" s="11">
        <v>12</v>
      </c>
      <c r="B19" s="5" t="s">
        <v>44</v>
      </c>
      <c r="C19" s="13">
        <v>30000</v>
      </c>
      <c r="D19" s="6">
        <v>30000</v>
      </c>
      <c r="E19" s="7" t="s">
        <v>11</v>
      </c>
      <c r="F19" s="12" t="s">
        <v>45</v>
      </c>
      <c r="G19" s="6">
        <v>30000</v>
      </c>
      <c r="H19" s="8" t="s">
        <v>46</v>
      </c>
      <c r="I19" s="9">
        <v>30000</v>
      </c>
      <c r="J19" s="7" t="s">
        <v>13</v>
      </c>
      <c r="K19" s="15" t="s">
        <v>47</v>
      </c>
    </row>
    <row r="20" spans="1:11" s="10" customFormat="1" ht="65.25" x14ac:dyDescent="0.2">
      <c r="A20" s="11">
        <f t="shared" si="3"/>
        <v>13</v>
      </c>
      <c r="B20" s="5" t="s">
        <v>48</v>
      </c>
      <c r="C20" s="13">
        <v>2000</v>
      </c>
      <c r="D20" s="6">
        <v>2000</v>
      </c>
      <c r="E20" s="7" t="s">
        <v>11</v>
      </c>
      <c r="F20" s="16" t="s">
        <v>49</v>
      </c>
      <c r="G20" s="6">
        <v>2000</v>
      </c>
      <c r="H20" s="8" t="s">
        <v>49</v>
      </c>
      <c r="I20" s="9">
        <v>2000</v>
      </c>
      <c r="J20" s="7" t="s">
        <v>13</v>
      </c>
      <c r="K20" s="15" t="s">
        <v>50</v>
      </c>
    </row>
    <row r="21" spans="1:11" s="10" customFormat="1" ht="43.5" x14ac:dyDescent="0.2">
      <c r="A21" s="11">
        <f t="shared" si="3"/>
        <v>14</v>
      </c>
      <c r="B21" s="5" t="s">
        <v>51</v>
      </c>
      <c r="C21" s="13">
        <v>6650</v>
      </c>
      <c r="D21" s="6">
        <v>6650</v>
      </c>
      <c r="E21" s="7" t="s">
        <v>11</v>
      </c>
      <c r="F21" s="14" t="s">
        <v>52</v>
      </c>
      <c r="G21" s="6">
        <v>6650</v>
      </c>
      <c r="H21" s="8" t="s">
        <v>52</v>
      </c>
      <c r="I21" s="9">
        <v>6650</v>
      </c>
      <c r="J21" s="7" t="s">
        <v>13</v>
      </c>
      <c r="K21" s="15" t="s">
        <v>53</v>
      </c>
    </row>
    <row r="22" spans="1:11" s="10" customFormat="1" ht="43.5" x14ac:dyDescent="0.2">
      <c r="A22" s="11">
        <f t="shared" si="3"/>
        <v>15</v>
      </c>
      <c r="B22" s="5" t="s">
        <v>54</v>
      </c>
      <c r="C22" s="13">
        <v>5000</v>
      </c>
      <c r="D22" s="6">
        <v>5000</v>
      </c>
      <c r="E22" s="7" t="s">
        <v>11</v>
      </c>
      <c r="F22" s="14" t="s">
        <v>55</v>
      </c>
      <c r="G22" s="6">
        <v>5000</v>
      </c>
      <c r="H22" s="8" t="s">
        <v>55</v>
      </c>
      <c r="I22" s="9">
        <v>5000</v>
      </c>
      <c r="J22" s="7" t="s">
        <v>13</v>
      </c>
      <c r="K22" s="15" t="s">
        <v>56</v>
      </c>
    </row>
    <row r="23" spans="1:11" s="10" customFormat="1" ht="43.5" x14ac:dyDescent="0.2">
      <c r="A23" s="11">
        <f t="shared" si="3"/>
        <v>16</v>
      </c>
      <c r="B23" s="5" t="s">
        <v>57</v>
      </c>
      <c r="C23" s="13">
        <v>4871</v>
      </c>
      <c r="D23" s="6">
        <v>4871</v>
      </c>
      <c r="E23" s="7" t="s">
        <v>11</v>
      </c>
      <c r="F23" s="12" t="s">
        <v>58</v>
      </c>
      <c r="G23" s="6">
        <v>4871</v>
      </c>
      <c r="H23" s="8" t="s">
        <v>58</v>
      </c>
      <c r="I23" s="9">
        <v>4871</v>
      </c>
      <c r="J23" s="7" t="s">
        <v>13</v>
      </c>
      <c r="K23" s="15" t="s">
        <v>59</v>
      </c>
    </row>
    <row r="24" spans="1:11" s="10" customFormat="1" ht="87" x14ac:dyDescent="0.2">
      <c r="A24" s="11">
        <f t="shared" si="3"/>
        <v>17</v>
      </c>
      <c r="B24" s="5" t="s">
        <v>60</v>
      </c>
      <c r="C24" s="13">
        <v>4800</v>
      </c>
      <c r="D24" s="6">
        <v>4800</v>
      </c>
      <c r="E24" s="7" t="s">
        <v>11</v>
      </c>
      <c r="F24" s="12" t="s">
        <v>61</v>
      </c>
      <c r="G24" s="6">
        <v>4800</v>
      </c>
      <c r="H24" s="8" t="s">
        <v>61</v>
      </c>
      <c r="I24" s="9">
        <v>4800</v>
      </c>
      <c r="J24" s="7" t="s">
        <v>13</v>
      </c>
      <c r="K24" s="15" t="s">
        <v>62</v>
      </c>
    </row>
    <row r="25" spans="1:11" s="10" customFormat="1" ht="65.25" x14ac:dyDescent="0.2">
      <c r="A25" s="11">
        <f t="shared" si="3"/>
        <v>18</v>
      </c>
      <c r="B25" s="5" t="s">
        <v>63</v>
      </c>
      <c r="C25" s="13">
        <v>856</v>
      </c>
      <c r="D25" s="6">
        <v>856</v>
      </c>
      <c r="E25" s="7" t="s">
        <v>11</v>
      </c>
      <c r="F25" s="8" t="s">
        <v>64</v>
      </c>
      <c r="G25" s="6">
        <v>856</v>
      </c>
      <c r="H25" s="8" t="s">
        <v>64</v>
      </c>
      <c r="I25" s="9">
        <v>11000</v>
      </c>
      <c r="J25" s="7" t="s">
        <v>13</v>
      </c>
      <c r="K25" s="15" t="s">
        <v>65</v>
      </c>
    </row>
    <row r="26" spans="1:11" s="10" customFormat="1" ht="43.5" x14ac:dyDescent="0.2">
      <c r="A26" s="11">
        <f t="shared" si="3"/>
        <v>19</v>
      </c>
      <c r="B26" s="5" t="s">
        <v>66</v>
      </c>
      <c r="C26" s="13">
        <v>5450</v>
      </c>
      <c r="D26" s="6">
        <v>5450</v>
      </c>
      <c r="E26" s="7" t="s">
        <v>11</v>
      </c>
      <c r="F26" s="8" t="s">
        <v>67</v>
      </c>
      <c r="G26" s="6">
        <v>5450</v>
      </c>
      <c r="H26" s="8" t="s">
        <v>67</v>
      </c>
      <c r="I26" s="9">
        <v>35880</v>
      </c>
      <c r="J26" s="7" t="s">
        <v>13</v>
      </c>
      <c r="K26" s="15" t="s">
        <v>68</v>
      </c>
    </row>
    <row r="27" spans="1:11" s="10" customFormat="1" ht="43.5" x14ac:dyDescent="0.2">
      <c r="A27" s="11">
        <f t="shared" si="3"/>
        <v>20</v>
      </c>
      <c r="B27" s="5" t="s">
        <v>69</v>
      </c>
      <c r="C27" s="13">
        <v>16500</v>
      </c>
      <c r="D27" s="6">
        <v>16500</v>
      </c>
      <c r="E27" s="7" t="s">
        <v>11</v>
      </c>
      <c r="F27" s="17" t="s">
        <v>101</v>
      </c>
      <c r="G27" s="6">
        <v>16500</v>
      </c>
      <c r="H27" s="8" t="s">
        <v>101</v>
      </c>
      <c r="I27" s="9">
        <v>6358</v>
      </c>
      <c r="J27" s="7" t="s">
        <v>13</v>
      </c>
      <c r="K27" s="15" t="s">
        <v>68</v>
      </c>
    </row>
    <row r="28" spans="1:11" s="10" customFormat="1" ht="43.5" x14ac:dyDescent="0.2">
      <c r="A28" s="11">
        <f t="shared" si="3"/>
        <v>21</v>
      </c>
      <c r="B28" s="5" t="s">
        <v>70</v>
      </c>
      <c r="C28" s="13">
        <v>7000</v>
      </c>
      <c r="D28" s="6">
        <v>7000</v>
      </c>
      <c r="E28" s="7" t="s">
        <v>11</v>
      </c>
      <c r="F28" s="8" t="s">
        <v>71</v>
      </c>
      <c r="G28" s="6">
        <v>7000</v>
      </c>
      <c r="H28" s="8" t="s">
        <v>71</v>
      </c>
      <c r="I28" s="9">
        <v>7000</v>
      </c>
      <c r="J28" s="7" t="s">
        <v>13</v>
      </c>
      <c r="K28" s="15" t="s">
        <v>72</v>
      </c>
    </row>
    <row r="29" spans="1:11" s="10" customFormat="1" ht="65.25" x14ac:dyDescent="0.2">
      <c r="A29" s="11">
        <f t="shared" si="3"/>
        <v>22</v>
      </c>
      <c r="B29" s="5" t="s">
        <v>73</v>
      </c>
      <c r="C29" s="13">
        <v>24500</v>
      </c>
      <c r="D29" s="6">
        <v>24500</v>
      </c>
      <c r="E29" s="7" t="s">
        <v>11</v>
      </c>
      <c r="F29" s="14" t="s">
        <v>74</v>
      </c>
      <c r="G29" s="6">
        <v>24500</v>
      </c>
      <c r="H29" s="8" t="s">
        <v>74</v>
      </c>
      <c r="I29" s="9">
        <v>24500</v>
      </c>
      <c r="J29" s="7" t="s">
        <v>13</v>
      </c>
      <c r="K29" s="15" t="s">
        <v>75</v>
      </c>
    </row>
    <row r="30" spans="1:11" s="10" customFormat="1" ht="43.5" x14ac:dyDescent="0.2">
      <c r="A30" s="11">
        <f t="shared" si="3"/>
        <v>23</v>
      </c>
      <c r="B30" s="5" t="s">
        <v>76</v>
      </c>
      <c r="C30" s="13">
        <v>11770</v>
      </c>
      <c r="D30" s="6">
        <v>11770</v>
      </c>
      <c r="E30" s="7" t="s">
        <v>11</v>
      </c>
      <c r="F30" s="12" t="s">
        <v>77</v>
      </c>
      <c r="G30" s="6">
        <v>11770</v>
      </c>
      <c r="H30" s="8" t="s">
        <v>77</v>
      </c>
      <c r="I30" s="9">
        <v>11770</v>
      </c>
      <c r="J30" s="7" t="s">
        <v>13</v>
      </c>
      <c r="K30" s="15" t="s">
        <v>78</v>
      </c>
    </row>
    <row r="31" spans="1:11" s="10" customFormat="1" ht="43.5" x14ac:dyDescent="0.2">
      <c r="A31" s="11">
        <f t="shared" si="3"/>
        <v>24</v>
      </c>
      <c r="B31" s="5" t="s">
        <v>79</v>
      </c>
      <c r="C31" s="13">
        <v>90000</v>
      </c>
      <c r="D31" s="6">
        <v>90000</v>
      </c>
      <c r="E31" s="7" t="s">
        <v>11</v>
      </c>
      <c r="F31" s="14" t="s">
        <v>80</v>
      </c>
      <c r="G31" s="6">
        <v>90000</v>
      </c>
      <c r="H31" s="8" t="s">
        <v>80</v>
      </c>
      <c r="I31" s="9">
        <v>90000</v>
      </c>
      <c r="J31" s="7" t="s">
        <v>13</v>
      </c>
      <c r="K31" s="15" t="s">
        <v>81</v>
      </c>
    </row>
    <row r="32" spans="1:11" s="10" customFormat="1" ht="43.5" x14ac:dyDescent="0.2">
      <c r="A32" s="11">
        <f t="shared" si="3"/>
        <v>25</v>
      </c>
      <c r="B32" s="5" t="s">
        <v>82</v>
      </c>
      <c r="C32" s="18">
        <v>72000</v>
      </c>
      <c r="D32" s="6">
        <v>72000</v>
      </c>
      <c r="E32" s="7" t="s">
        <v>11</v>
      </c>
      <c r="F32" s="8" t="s">
        <v>80</v>
      </c>
      <c r="G32" s="6">
        <v>72000</v>
      </c>
      <c r="H32" s="8" t="s">
        <v>80</v>
      </c>
      <c r="I32" s="9">
        <v>72000</v>
      </c>
      <c r="J32" s="5" t="s">
        <v>13</v>
      </c>
      <c r="K32" s="19" t="s">
        <v>83</v>
      </c>
    </row>
    <row r="33" spans="1:11" s="10" customFormat="1" ht="43.5" x14ac:dyDescent="0.2">
      <c r="A33" s="11">
        <f t="shared" si="3"/>
        <v>26</v>
      </c>
      <c r="B33" s="5" t="s">
        <v>73</v>
      </c>
      <c r="C33" s="18">
        <v>20650</v>
      </c>
      <c r="D33" s="6">
        <v>20650</v>
      </c>
      <c r="E33" s="7" t="s">
        <v>11</v>
      </c>
      <c r="F33" s="8" t="s">
        <v>67</v>
      </c>
      <c r="G33" s="6">
        <v>20650</v>
      </c>
      <c r="H33" s="8" t="s">
        <v>67</v>
      </c>
      <c r="I33" s="9">
        <v>20650</v>
      </c>
      <c r="J33" s="5" t="s">
        <v>13</v>
      </c>
      <c r="K33" s="19" t="s">
        <v>84</v>
      </c>
    </row>
    <row r="34" spans="1:11" s="10" customFormat="1" ht="43.5" x14ac:dyDescent="0.2">
      <c r="A34" s="11">
        <f t="shared" si="3"/>
        <v>27</v>
      </c>
      <c r="B34" s="5" t="s">
        <v>85</v>
      </c>
      <c r="C34" s="18">
        <v>2700</v>
      </c>
      <c r="D34" s="6">
        <v>2700</v>
      </c>
      <c r="E34" s="7" t="s">
        <v>11</v>
      </c>
      <c r="F34" s="8" t="s">
        <v>67</v>
      </c>
      <c r="G34" s="6">
        <v>2700</v>
      </c>
      <c r="H34" s="8" t="s">
        <v>67</v>
      </c>
      <c r="I34" s="9">
        <v>2700</v>
      </c>
      <c r="J34" s="5" t="s">
        <v>13</v>
      </c>
      <c r="K34" s="19" t="s">
        <v>86</v>
      </c>
    </row>
    <row r="35" spans="1:11" s="10" customFormat="1" ht="43.5" x14ac:dyDescent="0.2">
      <c r="A35" s="11">
        <f t="shared" si="3"/>
        <v>28</v>
      </c>
      <c r="B35" s="5" t="s">
        <v>87</v>
      </c>
      <c r="C35" s="18">
        <v>6475</v>
      </c>
      <c r="D35" s="6">
        <v>6475</v>
      </c>
      <c r="E35" s="7" t="s">
        <v>11</v>
      </c>
      <c r="F35" s="8" t="s">
        <v>88</v>
      </c>
      <c r="G35" s="6">
        <v>6475</v>
      </c>
      <c r="H35" s="8" t="s">
        <v>88</v>
      </c>
      <c r="I35" s="9">
        <v>6475</v>
      </c>
      <c r="J35" s="5" t="s">
        <v>13</v>
      </c>
      <c r="K35" s="19" t="s">
        <v>89</v>
      </c>
    </row>
    <row r="36" spans="1:11" s="10" customFormat="1" ht="43.5" x14ac:dyDescent="0.2">
      <c r="A36" s="11">
        <f t="shared" si="3"/>
        <v>29</v>
      </c>
      <c r="B36" s="5" t="s">
        <v>90</v>
      </c>
      <c r="C36" s="18">
        <v>8000</v>
      </c>
      <c r="D36" s="6">
        <v>8000</v>
      </c>
      <c r="E36" s="7" t="s">
        <v>11</v>
      </c>
      <c r="F36" s="8" t="s">
        <v>91</v>
      </c>
      <c r="G36" s="6">
        <v>8000</v>
      </c>
      <c r="H36" s="8" t="s">
        <v>91</v>
      </c>
      <c r="I36" s="9">
        <v>8000</v>
      </c>
      <c r="J36" s="5" t="s">
        <v>13</v>
      </c>
      <c r="K36" s="19" t="s">
        <v>92</v>
      </c>
    </row>
    <row r="37" spans="1:11" s="10" customFormat="1" ht="43.5" x14ac:dyDescent="0.2">
      <c r="A37" s="11">
        <f t="shared" si="3"/>
        <v>30</v>
      </c>
      <c r="B37" s="5" t="s">
        <v>93</v>
      </c>
      <c r="C37" s="18">
        <v>2340</v>
      </c>
      <c r="D37" s="6">
        <v>2340</v>
      </c>
      <c r="E37" s="7" t="s">
        <v>11</v>
      </c>
      <c r="F37" s="8" t="s">
        <v>94</v>
      </c>
      <c r="G37" s="6">
        <v>2340</v>
      </c>
      <c r="H37" s="8" t="s">
        <v>94</v>
      </c>
      <c r="I37" s="9">
        <v>2340</v>
      </c>
      <c r="J37" s="5" t="s">
        <v>13</v>
      </c>
      <c r="K37" s="19" t="s">
        <v>95</v>
      </c>
    </row>
    <row r="38" spans="1:11" s="10" customFormat="1" ht="43.5" x14ac:dyDescent="0.2">
      <c r="A38" s="11">
        <f t="shared" si="3"/>
        <v>31</v>
      </c>
      <c r="B38" s="5" t="s">
        <v>96</v>
      </c>
      <c r="C38" s="18">
        <v>1290</v>
      </c>
      <c r="D38" s="6">
        <v>1290</v>
      </c>
      <c r="E38" s="7" t="s">
        <v>11</v>
      </c>
      <c r="F38" s="8" t="s">
        <v>102</v>
      </c>
      <c r="G38" s="6">
        <v>1290</v>
      </c>
      <c r="H38" s="8" t="s">
        <v>102</v>
      </c>
      <c r="I38" s="9">
        <v>1290</v>
      </c>
      <c r="J38" s="5" t="s">
        <v>13</v>
      </c>
      <c r="K38" s="19" t="s">
        <v>97</v>
      </c>
    </row>
    <row r="39" spans="1:11" s="10" customFormat="1" ht="65.25" x14ac:dyDescent="0.2">
      <c r="A39" s="11">
        <f t="shared" si="3"/>
        <v>32</v>
      </c>
      <c r="B39" s="5" t="s">
        <v>98</v>
      </c>
      <c r="C39" s="18">
        <v>1950</v>
      </c>
      <c r="D39" s="6">
        <v>1950</v>
      </c>
      <c r="E39" s="7" t="s">
        <v>11</v>
      </c>
      <c r="F39" s="8" t="s">
        <v>99</v>
      </c>
      <c r="G39" s="6">
        <v>1950</v>
      </c>
      <c r="H39" s="8" t="s">
        <v>99</v>
      </c>
      <c r="I39" s="9">
        <v>1950</v>
      </c>
      <c r="J39" s="5" t="s">
        <v>13</v>
      </c>
      <c r="K39" s="19" t="s">
        <v>100</v>
      </c>
    </row>
    <row r="40" spans="1:11" s="10" customFormat="1" ht="130.5" x14ac:dyDescent="0.2">
      <c r="A40" s="11">
        <f t="shared" si="3"/>
        <v>33</v>
      </c>
      <c r="B40" s="5" t="s">
        <v>103</v>
      </c>
      <c r="C40" s="18">
        <v>20900</v>
      </c>
      <c r="D40" s="6">
        <v>20900</v>
      </c>
      <c r="E40" s="7" t="s">
        <v>11</v>
      </c>
      <c r="F40" s="8" t="s">
        <v>104</v>
      </c>
      <c r="G40" s="6">
        <v>20900</v>
      </c>
      <c r="H40" s="8" t="s">
        <v>104</v>
      </c>
      <c r="I40" s="9">
        <v>20900</v>
      </c>
      <c r="J40" s="5" t="s">
        <v>13</v>
      </c>
      <c r="K40" s="19" t="s">
        <v>105</v>
      </c>
    </row>
    <row r="41" spans="1:11" s="10" customFormat="1" ht="87" x14ac:dyDescent="0.2">
      <c r="A41" s="11">
        <f t="shared" si="3"/>
        <v>34</v>
      </c>
      <c r="B41" s="5" t="s">
        <v>106</v>
      </c>
      <c r="C41" s="18">
        <v>17794.099999999999</v>
      </c>
      <c r="D41" s="6">
        <v>17794.099999999999</v>
      </c>
      <c r="E41" s="7" t="s">
        <v>11</v>
      </c>
      <c r="F41" s="8" t="s">
        <v>107</v>
      </c>
      <c r="G41" s="6">
        <v>17794.099999999999</v>
      </c>
      <c r="H41" s="8" t="s">
        <v>107</v>
      </c>
      <c r="I41" s="9">
        <v>17794.099999999999</v>
      </c>
      <c r="J41" s="5" t="s">
        <v>13</v>
      </c>
      <c r="K41" s="19" t="s">
        <v>108</v>
      </c>
    </row>
    <row r="42" spans="1:11" s="10" customFormat="1" ht="87" x14ac:dyDescent="0.2">
      <c r="A42" s="11">
        <f t="shared" si="3"/>
        <v>35</v>
      </c>
      <c r="B42" s="5" t="s">
        <v>109</v>
      </c>
      <c r="C42" s="18">
        <v>24900</v>
      </c>
      <c r="D42" s="6">
        <v>24900</v>
      </c>
      <c r="E42" s="7" t="s">
        <v>11</v>
      </c>
      <c r="F42" s="8" t="s">
        <v>110</v>
      </c>
      <c r="G42" s="6">
        <v>24900</v>
      </c>
      <c r="H42" s="8" t="s">
        <v>110</v>
      </c>
      <c r="I42" s="9">
        <v>24900</v>
      </c>
      <c r="J42" s="5" t="s">
        <v>13</v>
      </c>
      <c r="K42" s="19" t="s">
        <v>111</v>
      </c>
    </row>
    <row r="43" spans="1:11" s="10" customFormat="1" ht="65.25" x14ac:dyDescent="0.2">
      <c r="A43" s="11">
        <f t="shared" si="3"/>
        <v>36</v>
      </c>
      <c r="B43" s="5" t="s">
        <v>112</v>
      </c>
      <c r="C43" s="18">
        <v>2715</v>
      </c>
      <c r="D43" s="6">
        <v>2715</v>
      </c>
      <c r="E43" s="7" t="s">
        <v>113</v>
      </c>
      <c r="F43" s="8" t="s">
        <v>114</v>
      </c>
      <c r="G43" s="6">
        <v>2715</v>
      </c>
      <c r="H43" s="8" t="s">
        <v>114</v>
      </c>
      <c r="I43" s="9">
        <v>2715</v>
      </c>
      <c r="J43" s="5" t="s">
        <v>13</v>
      </c>
      <c r="K43" s="19" t="s">
        <v>115</v>
      </c>
    </row>
    <row r="44" spans="1:11" s="10" customFormat="1" ht="43.5" x14ac:dyDescent="0.2">
      <c r="A44" s="11">
        <f t="shared" si="3"/>
        <v>37</v>
      </c>
      <c r="B44" s="5" t="s">
        <v>116</v>
      </c>
      <c r="C44" s="18">
        <v>5119.95</v>
      </c>
      <c r="D44" s="6">
        <v>5119.95</v>
      </c>
      <c r="E44" s="7" t="s">
        <v>113</v>
      </c>
      <c r="F44" s="8" t="s">
        <v>117</v>
      </c>
      <c r="G44" s="6">
        <v>5119.95</v>
      </c>
      <c r="H44" s="8" t="s">
        <v>117</v>
      </c>
      <c r="I44" s="9">
        <v>5119.95</v>
      </c>
      <c r="J44" s="5" t="s">
        <v>13</v>
      </c>
      <c r="K44" s="19" t="s">
        <v>118</v>
      </c>
    </row>
    <row r="45" spans="1:11" s="10" customFormat="1" ht="43.5" x14ac:dyDescent="0.2">
      <c r="A45" s="11">
        <f t="shared" si="3"/>
        <v>38</v>
      </c>
      <c r="B45" s="5" t="s">
        <v>119</v>
      </c>
      <c r="C45" s="18">
        <v>9000</v>
      </c>
      <c r="D45" s="6">
        <v>9000</v>
      </c>
      <c r="E45" s="7" t="s">
        <v>113</v>
      </c>
      <c r="F45" s="8" t="s">
        <v>120</v>
      </c>
      <c r="G45" s="6">
        <v>9000</v>
      </c>
      <c r="H45" s="8" t="s">
        <v>120</v>
      </c>
      <c r="I45" s="9">
        <v>9000</v>
      </c>
      <c r="J45" s="5" t="s">
        <v>13</v>
      </c>
      <c r="K45" s="19" t="s">
        <v>121</v>
      </c>
    </row>
    <row r="46" spans="1:11" s="10" customFormat="1" ht="43.5" x14ac:dyDescent="0.2">
      <c r="A46" s="11">
        <f t="shared" si="3"/>
        <v>39</v>
      </c>
      <c r="B46" s="5" t="s">
        <v>122</v>
      </c>
      <c r="C46" s="18">
        <v>3000</v>
      </c>
      <c r="D46" s="6">
        <v>3000</v>
      </c>
      <c r="E46" s="7" t="s">
        <v>113</v>
      </c>
      <c r="F46" s="8" t="s">
        <v>123</v>
      </c>
      <c r="G46" s="6">
        <v>3000</v>
      </c>
      <c r="H46" s="8" t="s">
        <v>123</v>
      </c>
      <c r="I46" s="9">
        <v>3000</v>
      </c>
      <c r="J46" s="5" t="s">
        <v>13</v>
      </c>
      <c r="K46" s="19" t="s">
        <v>124</v>
      </c>
    </row>
    <row r="47" spans="1:11" s="10" customFormat="1" ht="43.5" x14ac:dyDescent="0.2">
      <c r="A47" s="11">
        <f t="shared" si="3"/>
        <v>40</v>
      </c>
      <c r="B47" s="5" t="s">
        <v>125</v>
      </c>
      <c r="C47" s="18">
        <v>1490</v>
      </c>
      <c r="D47" s="6">
        <v>1490</v>
      </c>
      <c r="E47" s="7" t="s">
        <v>113</v>
      </c>
      <c r="F47" s="8" t="s">
        <v>126</v>
      </c>
      <c r="G47" s="6">
        <v>1490</v>
      </c>
      <c r="H47" s="8" t="s">
        <v>126</v>
      </c>
      <c r="I47" s="9">
        <v>1490</v>
      </c>
      <c r="J47" s="5" t="s">
        <v>13</v>
      </c>
      <c r="K47" s="19" t="s">
        <v>127</v>
      </c>
    </row>
    <row r="48" spans="1:11" ht="130.5" x14ac:dyDescent="0.5">
      <c r="A48" s="11">
        <f t="shared" si="3"/>
        <v>41</v>
      </c>
      <c r="B48" s="5" t="s">
        <v>128</v>
      </c>
      <c r="C48" s="18">
        <v>25680</v>
      </c>
      <c r="D48" s="6">
        <v>25680</v>
      </c>
      <c r="E48" s="7" t="s">
        <v>11</v>
      </c>
      <c r="F48" s="8" t="s">
        <v>129</v>
      </c>
      <c r="G48" s="6">
        <v>25680</v>
      </c>
      <c r="H48" s="8" t="s">
        <v>129</v>
      </c>
      <c r="I48" s="9">
        <v>25680</v>
      </c>
      <c r="J48" s="5" t="s">
        <v>13</v>
      </c>
      <c r="K48" s="19" t="s">
        <v>130</v>
      </c>
    </row>
    <row r="49" spans="1:11" ht="87" x14ac:dyDescent="0.5">
      <c r="A49" s="11">
        <f t="shared" si="3"/>
        <v>42</v>
      </c>
      <c r="B49" s="5" t="s">
        <v>128</v>
      </c>
      <c r="C49" s="18">
        <v>8388.7999999999993</v>
      </c>
      <c r="D49" s="6">
        <v>8388.7999999999993</v>
      </c>
      <c r="E49" s="7" t="s">
        <v>11</v>
      </c>
      <c r="F49" s="8" t="s">
        <v>107</v>
      </c>
      <c r="G49" s="6">
        <v>8388.7999999999993</v>
      </c>
      <c r="H49" s="8" t="s">
        <v>107</v>
      </c>
      <c r="I49" s="9">
        <v>8388.7999999999993</v>
      </c>
      <c r="J49" s="5" t="s">
        <v>13</v>
      </c>
      <c r="K49" s="19" t="s">
        <v>131</v>
      </c>
    </row>
    <row r="50" spans="1:11" ht="87" x14ac:dyDescent="0.5">
      <c r="A50" s="11">
        <f t="shared" si="3"/>
        <v>43</v>
      </c>
      <c r="B50" s="5" t="s">
        <v>128</v>
      </c>
      <c r="C50" s="18">
        <v>7650</v>
      </c>
      <c r="D50" s="6">
        <v>7650</v>
      </c>
      <c r="E50" s="7" t="s">
        <v>11</v>
      </c>
      <c r="F50" s="8" t="s">
        <v>110</v>
      </c>
      <c r="G50" s="6">
        <v>7650</v>
      </c>
      <c r="H50" s="8" t="s">
        <v>110</v>
      </c>
      <c r="I50" s="9">
        <v>7650</v>
      </c>
      <c r="J50" s="5" t="s">
        <v>13</v>
      </c>
      <c r="K50" s="19" t="s">
        <v>132</v>
      </c>
    </row>
    <row r="51" spans="1:11" s="22" customFormat="1" x14ac:dyDescent="0.2">
      <c r="A51" s="65">
        <v>44</v>
      </c>
      <c r="B51" s="23" t="s">
        <v>135</v>
      </c>
      <c r="C51" s="20">
        <v>3010</v>
      </c>
      <c r="D51" s="18">
        <v>3010</v>
      </c>
      <c r="E51" s="20" t="s">
        <v>113</v>
      </c>
      <c r="F51" s="5" t="s">
        <v>136</v>
      </c>
      <c r="G51" s="20">
        <v>3010</v>
      </c>
      <c r="H51" s="5" t="s">
        <v>136</v>
      </c>
      <c r="I51" s="20">
        <v>3010</v>
      </c>
      <c r="J51" s="5" t="s">
        <v>13</v>
      </c>
      <c r="K51" s="5" t="s">
        <v>137</v>
      </c>
    </row>
    <row r="52" spans="1:11" s="22" customFormat="1" ht="43.5" x14ac:dyDescent="0.2">
      <c r="A52" s="21">
        <v>45</v>
      </c>
      <c r="B52" s="23" t="s">
        <v>138</v>
      </c>
      <c r="C52" s="20">
        <v>2325</v>
      </c>
      <c r="D52" s="18">
        <f t="shared" ref="D52:D61" si="6">C52</f>
        <v>2325</v>
      </c>
      <c r="E52" s="20" t="s">
        <v>113</v>
      </c>
      <c r="F52" s="41" t="s">
        <v>139</v>
      </c>
      <c r="G52" s="20">
        <f t="shared" ref="G52:G66" si="7">D52</f>
        <v>2325</v>
      </c>
      <c r="H52" s="41" t="str">
        <f t="shared" ref="H52:I66" si="8">F52</f>
        <v>บจก.ก้องกิ่มเฮง ปิโตรเลียม</v>
      </c>
      <c r="I52" s="20">
        <f t="shared" si="8"/>
        <v>2325</v>
      </c>
      <c r="J52" s="5" t="s">
        <v>13</v>
      </c>
      <c r="K52" s="5" t="s">
        <v>140</v>
      </c>
    </row>
    <row r="53" spans="1:11" s="22" customFormat="1" ht="43.5" x14ac:dyDescent="0.2">
      <c r="A53" s="21">
        <v>46</v>
      </c>
      <c r="B53" s="23" t="s">
        <v>141</v>
      </c>
      <c r="C53" s="20">
        <v>1000</v>
      </c>
      <c r="D53" s="18">
        <f t="shared" si="6"/>
        <v>1000</v>
      </c>
      <c r="E53" s="20" t="s">
        <v>113</v>
      </c>
      <c r="F53" s="41" t="s">
        <v>139</v>
      </c>
      <c r="G53" s="20">
        <f t="shared" si="7"/>
        <v>1000</v>
      </c>
      <c r="H53" s="41" t="str">
        <f t="shared" si="8"/>
        <v>บจก.ก้องกิ่มเฮง ปิโตรเลียม</v>
      </c>
      <c r="I53" s="20">
        <f t="shared" si="8"/>
        <v>1000</v>
      </c>
      <c r="J53" s="5" t="s">
        <v>13</v>
      </c>
      <c r="K53" s="5" t="s">
        <v>142</v>
      </c>
    </row>
    <row r="54" spans="1:11" s="22" customFormat="1" ht="43.5" x14ac:dyDescent="0.2">
      <c r="A54" s="21">
        <v>47</v>
      </c>
      <c r="B54" s="23" t="s">
        <v>143</v>
      </c>
      <c r="C54" s="20">
        <v>1000</v>
      </c>
      <c r="D54" s="18">
        <f t="shared" si="6"/>
        <v>1000</v>
      </c>
      <c r="E54" s="20" t="s">
        <v>113</v>
      </c>
      <c r="F54" s="41" t="s">
        <v>139</v>
      </c>
      <c r="G54" s="20">
        <f t="shared" si="7"/>
        <v>1000</v>
      </c>
      <c r="H54" s="41" t="str">
        <f t="shared" si="8"/>
        <v>บจก.ก้องกิ่มเฮง ปิโตรเลียม</v>
      </c>
      <c r="I54" s="20">
        <f t="shared" si="8"/>
        <v>1000</v>
      </c>
      <c r="J54" s="5" t="s">
        <v>13</v>
      </c>
      <c r="K54" s="5" t="s">
        <v>144</v>
      </c>
    </row>
    <row r="55" spans="1:11" s="22" customFormat="1" ht="43.5" x14ac:dyDescent="0.2">
      <c r="A55" s="24">
        <v>48</v>
      </c>
      <c r="B55" s="25" t="s">
        <v>145</v>
      </c>
      <c r="C55" s="20">
        <v>20450</v>
      </c>
      <c r="D55" s="18">
        <f t="shared" si="6"/>
        <v>20450</v>
      </c>
      <c r="E55" s="20" t="s">
        <v>113</v>
      </c>
      <c r="F55" s="41" t="s">
        <v>146</v>
      </c>
      <c r="G55" s="20">
        <f t="shared" si="7"/>
        <v>20450</v>
      </c>
      <c r="H55" s="41" t="str">
        <f t="shared" si="8"/>
        <v>บจก.เยเนอรัล ฮอลปิตัล โปรดัคส์</v>
      </c>
      <c r="I55" s="20">
        <f t="shared" si="8"/>
        <v>20450</v>
      </c>
      <c r="J55" s="5" t="s">
        <v>13</v>
      </c>
      <c r="K55" s="5" t="s">
        <v>147</v>
      </c>
    </row>
    <row r="56" spans="1:11" s="22" customFormat="1" x14ac:dyDescent="0.2">
      <c r="A56" s="24">
        <v>49</v>
      </c>
      <c r="B56" s="25" t="s">
        <v>135</v>
      </c>
      <c r="C56" s="20">
        <v>30000</v>
      </c>
      <c r="D56" s="18">
        <f t="shared" si="6"/>
        <v>30000</v>
      </c>
      <c r="E56" s="20" t="s">
        <v>113</v>
      </c>
      <c r="F56" s="41" t="s">
        <v>148</v>
      </c>
      <c r="G56" s="20">
        <f t="shared" si="7"/>
        <v>30000</v>
      </c>
      <c r="H56" s="41" t="str">
        <f t="shared" si="8"/>
        <v>ชุมพรสัตวแพทย์</v>
      </c>
      <c r="I56" s="20">
        <f t="shared" si="8"/>
        <v>30000</v>
      </c>
      <c r="J56" s="5" t="s">
        <v>13</v>
      </c>
      <c r="K56" s="5" t="s">
        <v>147</v>
      </c>
    </row>
    <row r="57" spans="1:11" s="22" customFormat="1" ht="65.25" x14ac:dyDescent="0.2">
      <c r="A57" s="24">
        <v>50</v>
      </c>
      <c r="B57" s="25" t="s">
        <v>149</v>
      </c>
      <c r="C57" s="20">
        <v>9500</v>
      </c>
      <c r="D57" s="18">
        <f t="shared" si="6"/>
        <v>9500</v>
      </c>
      <c r="E57" s="20" t="s">
        <v>113</v>
      </c>
      <c r="F57" s="41" t="s">
        <v>150</v>
      </c>
      <c r="G57" s="20">
        <f t="shared" si="7"/>
        <v>9500</v>
      </c>
      <c r="H57" s="41" t="str">
        <f t="shared" si="8"/>
        <v>นายนิรุทธ์ สะโตง</v>
      </c>
      <c r="I57" s="20">
        <f t="shared" si="8"/>
        <v>9500</v>
      </c>
      <c r="J57" s="5" t="s">
        <v>13</v>
      </c>
      <c r="K57" s="5" t="s">
        <v>151</v>
      </c>
    </row>
    <row r="58" spans="1:11" s="22" customFormat="1" ht="43.5" x14ac:dyDescent="0.2">
      <c r="A58" s="24">
        <v>51</v>
      </c>
      <c r="B58" s="25" t="s">
        <v>152</v>
      </c>
      <c r="C58" s="20">
        <v>15500</v>
      </c>
      <c r="D58" s="18">
        <f t="shared" si="6"/>
        <v>15500</v>
      </c>
      <c r="E58" s="20" t="s">
        <v>113</v>
      </c>
      <c r="F58" s="41" t="s">
        <v>153</v>
      </c>
      <c r="G58" s="20">
        <f t="shared" si="7"/>
        <v>15500</v>
      </c>
      <c r="H58" s="41" t="str">
        <f t="shared" si="8"/>
        <v>นายสมชาย อิสลาม</v>
      </c>
      <c r="I58" s="20">
        <f t="shared" si="8"/>
        <v>15500</v>
      </c>
      <c r="J58" s="5" t="s">
        <v>13</v>
      </c>
      <c r="K58" s="5" t="s">
        <v>147</v>
      </c>
    </row>
    <row r="59" spans="1:11" s="22" customFormat="1" ht="65.25" x14ac:dyDescent="0.2">
      <c r="A59" s="24">
        <v>52</v>
      </c>
      <c r="B59" s="25" t="s">
        <v>154</v>
      </c>
      <c r="C59" s="20">
        <v>11600</v>
      </c>
      <c r="D59" s="18">
        <f t="shared" si="6"/>
        <v>11600</v>
      </c>
      <c r="E59" s="20" t="s">
        <v>113</v>
      </c>
      <c r="F59" s="41" t="s">
        <v>155</v>
      </c>
      <c r="G59" s="20">
        <f t="shared" si="7"/>
        <v>11600</v>
      </c>
      <c r="H59" s="41" t="str">
        <f t="shared" si="8"/>
        <v>นายเชียร ชุมศรี</v>
      </c>
      <c r="I59" s="20">
        <f t="shared" si="8"/>
        <v>11600</v>
      </c>
      <c r="J59" s="5" t="s">
        <v>13</v>
      </c>
      <c r="K59" s="5" t="s">
        <v>147</v>
      </c>
    </row>
    <row r="60" spans="1:11" s="22" customFormat="1" ht="43.5" x14ac:dyDescent="0.2">
      <c r="A60" s="21">
        <v>53</v>
      </c>
      <c r="B60" s="23" t="s">
        <v>156</v>
      </c>
      <c r="C60" s="20">
        <v>3701.34</v>
      </c>
      <c r="D60" s="18">
        <f>C60</f>
        <v>3701.34</v>
      </c>
      <c r="E60" s="20" t="s">
        <v>113</v>
      </c>
      <c r="F60" s="41" t="s">
        <v>157</v>
      </c>
      <c r="G60" s="20">
        <f>D60</f>
        <v>3701.34</v>
      </c>
      <c r="H60" s="5" t="str">
        <f>F60</f>
        <v>บจก.โตโยต้า อันดามัน กระบี่</v>
      </c>
      <c r="I60" s="20">
        <f>G60</f>
        <v>3701.34</v>
      </c>
      <c r="J60" s="5" t="s">
        <v>13</v>
      </c>
      <c r="K60" s="5" t="s">
        <v>158</v>
      </c>
    </row>
    <row r="61" spans="1:11" s="22" customFormat="1" ht="43.5" x14ac:dyDescent="0.2">
      <c r="A61" s="183">
        <v>54</v>
      </c>
      <c r="B61" s="186" t="s">
        <v>159</v>
      </c>
      <c r="C61" s="20">
        <v>2157</v>
      </c>
      <c r="D61" s="18">
        <f t="shared" si="6"/>
        <v>2157</v>
      </c>
      <c r="E61" s="20" t="s">
        <v>113</v>
      </c>
      <c r="F61" s="42" t="s">
        <v>160</v>
      </c>
      <c r="G61" s="20">
        <f t="shared" si="7"/>
        <v>2157</v>
      </c>
      <c r="H61" s="41" t="str">
        <f t="shared" si="8"/>
        <v>บจก.เอก-ชัย ดิสทริบิวชั่น ซิสเทม</v>
      </c>
      <c r="I61" s="20">
        <f t="shared" si="8"/>
        <v>2157</v>
      </c>
      <c r="J61" s="5" t="s">
        <v>13</v>
      </c>
      <c r="K61" s="5" t="s">
        <v>161</v>
      </c>
    </row>
    <row r="62" spans="1:11" s="22" customFormat="1" ht="43.5" x14ac:dyDescent="0.2">
      <c r="A62" s="184"/>
      <c r="B62" s="187"/>
      <c r="C62" s="26">
        <v>6180</v>
      </c>
      <c r="D62" s="18">
        <v>6180</v>
      </c>
      <c r="E62" s="20" t="s">
        <v>113</v>
      </c>
      <c r="F62" s="42" t="s">
        <v>162</v>
      </c>
      <c r="G62" s="20">
        <f t="shared" si="7"/>
        <v>6180</v>
      </c>
      <c r="H62" s="41" t="str">
        <f t="shared" si="8"/>
        <v>บจก.สมายปริ้นท์ติ้ง</v>
      </c>
      <c r="I62" s="20">
        <f t="shared" si="8"/>
        <v>6180</v>
      </c>
      <c r="J62" s="5" t="s">
        <v>13</v>
      </c>
      <c r="K62" s="5" t="s">
        <v>163</v>
      </c>
    </row>
    <row r="63" spans="1:11" s="22" customFormat="1" ht="43.5" x14ac:dyDescent="0.2">
      <c r="A63" s="185"/>
      <c r="B63" s="188"/>
      <c r="C63" s="20">
        <v>225</v>
      </c>
      <c r="D63" s="18">
        <v>225</v>
      </c>
      <c r="E63" s="20" t="s">
        <v>113</v>
      </c>
      <c r="F63" s="41" t="s">
        <v>164</v>
      </c>
      <c r="G63" s="20">
        <f t="shared" si="7"/>
        <v>225</v>
      </c>
      <c r="H63" s="41" t="str">
        <f t="shared" si="8"/>
        <v>บจก.ลี วัสดุ ก่อสร้าง</v>
      </c>
      <c r="I63" s="20">
        <f t="shared" si="8"/>
        <v>225</v>
      </c>
      <c r="J63" s="5" t="s">
        <v>13</v>
      </c>
      <c r="K63" s="5" t="s">
        <v>165</v>
      </c>
    </row>
    <row r="64" spans="1:11" s="22" customFormat="1" ht="43.5" x14ac:dyDescent="0.2">
      <c r="A64" s="21">
        <v>55</v>
      </c>
      <c r="B64" s="23" t="s">
        <v>166</v>
      </c>
      <c r="C64" s="20">
        <v>2400</v>
      </c>
      <c r="D64" s="18">
        <f t="shared" ref="D64:D66" si="9">C64</f>
        <v>2400</v>
      </c>
      <c r="E64" s="20" t="s">
        <v>113</v>
      </c>
      <c r="F64" s="41" t="s">
        <v>139</v>
      </c>
      <c r="G64" s="20">
        <f t="shared" si="7"/>
        <v>2400</v>
      </c>
      <c r="H64" s="5" t="str">
        <f t="shared" si="8"/>
        <v>บจก.ก้องกิ่มเฮง ปิโตรเลียม</v>
      </c>
      <c r="I64" s="20">
        <f t="shared" si="8"/>
        <v>2400</v>
      </c>
      <c r="J64" s="5" t="s">
        <v>13</v>
      </c>
      <c r="K64" s="5" t="s">
        <v>167</v>
      </c>
    </row>
    <row r="65" spans="1:11" s="22" customFormat="1" ht="43.5" x14ac:dyDescent="0.2">
      <c r="A65" s="21">
        <v>56</v>
      </c>
      <c r="B65" s="23" t="s">
        <v>145</v>
      </c>
      <c r="C65" s="20">
        <v>5460</v>
      </c>
      <c r="D65" s="18">
        <f t="shared" si="9"/>
        <v>5460</v>
      </c>
      <c r="E65" s="20" t="s">
        <v>113</v>
      </c>
      <c r="F65" s="41" t="s">
        <v>146</v>
      </c>
      <c r="G65" s="20">
        <f t="shared" si="7"/>
        <v>5460</v>
      </c>
      <c r="H65" s="5" t="str">
        <f t="shared" si="8"/>
        <v>บจก.เยเนอรัล ฮอลปิตัล โปรดัคส์</v>
      </c>
      <c r="I65" s="20">
        <f t="shared" si="8"/>
        <v>5460</v>
      </c>
      <c r="J65" s="5" t="s">
        <v>13</v>
      </c>
      <c r="K65" s="5" t="s">
        <v>168</v>
      </c>
    </row>
    <row r="66" spans="1:11" s="22" customFormat="1" ht="43.5" x14ac:dyDescent="0.2">
      <c r="A66" s="21">
        <v>57</v>
      </c>
      <c r="B66" s="23" t="s">
        <v>145</v>
      </c>
      <c r="C66" s="20">
        <v>2780</v>
      </c>
      <c r="D66" s="18">
        <f t="shared" si="9"/>
        <v>2780</v>
      </c>
      <c r="E66" s="20" t="s">
        <v>113</v>
      </c>
      <c r="F66" s="41" t="s">
        <v>146</v>
      </c>
      <c r="G66" s="20">
        <f t="shared" si="7"/>
        <v>2780</v>
      </c>
      <c r="H66" s="5" t="str">
        <f t="shared" si="8"/>
        <v>บจก.เยเนอรัล ฮอลปิตัล โปรดัคส์</v>
      </c>
      <c r="I66" s="20">
        <f t="shared" si="8"/>
        <v>2780</v>
      </c>
      <c r="J66" s="5" t="s">
        <v>13</v>
      </c>
      <c r="K66" s="5" t="s">
        <v>169</v>
      </c>
    </row>
    <row r="67" spans="1:11" s="33" customFormat="1" ht="23.25" customHeight="1" x14ac:dyDescent="0.5">
      <c r="A67" s="171">
        <v>58</v>
      </c>
      <c r="B67" s="177" t="s">
        <v>170</v>
      </c>
      <c r="C67" s="30"/>
      <c r="D67" s="30"/>
      <c r="E67" s="31"/>
      <c r="F67" s="43"/>
      <c r="G67" s="32"/>
      <c r="H67" s="43"/>
      <c r="I67" s="32"/>
      <c r="J67" s="50"/>
      <c r="K67" s="51"/>
    </row>
    <row r="68" spans="1:11" s="33" customFormat="1" ht="31.5" customHeight="1" x14ac:dyDescent="0.5">
      <c r="A68" s="171"/>
      <c r="B68" s="189"/>
      <c r="C68" s="190">
        <v>15527</v>
      </c>
      <c r="D68" s="190">
        <v>15527</v>
      </c>
      <c r="E68" s="191" t="s">
        <v>113</v>
      </c>
      <c r="F68" s="44"/>
      <c r="G68" s="34"/>
      <c r="H68" s="44"/>
      <c r="I68" s="34"/>
      <c r="J68" s="174" t="s">
        <v>171</v>
      </c>
      <c r="K68" s="52" t="s">
        <v>172</v>
      </c>
    </row>
    <row r="69" spans="1:11" s="33" customFormat="1" ht="45" customHeight="1" x14ac:dyDescent="0.5">
      <c r="A69" s="171"/>
      <c r="B69" s="189"/>
      <c r="C69" s="190"/>
      <c r="D69" s="190"/>
      <c r="E69" s="191"/>
      <c r="F69" s="44" t="s">
        <v>173</v>
      </c>
      <c r="G69" s="34">
        <v>12672</v>
      </c>
      <c r="H69" s="44" t="s">
        <v>173</v>
      </c>
      <c r="I69" s="34">
        <v>12672</v>
      </c>
      <c r="J69" s="174"/>
      <c r="K69" s="53" t="s">
        <v>174</v>
      </c>
    </row>
    <row r="70" spans="1:11" s="33" customFormat="1" ht="42" customHeight="1" x14ac:dyDescent="0.2">
      <c r="A70" s="171"/>
      <c r="B70" s="189"/>
      <c r="C70" s="190"/>
      <c r="D70" s="190"/>
      <c r="E70" s="191"/>
      <c r="F70" s="44" t="s">
        <v>175</v>
      </c>
      <c r="G70" s="34">
        <v>2855</v>
      </c>
      <c r="H70" s="44" t="s">
        <v>175</v>
      </c>
      <c r="I70" s="34">
        <v>2855</v>
      </c>
      <c r="J70" s="174"/>
      <c r="K70" s="54" t="s">
        <v>176</v>
      </c>
    </row>
    <row r="71" spans="1:11" s="33" customFormat="1" ht="24" customHeight="1" x14ac:dyDescent="0.5">
      <c r="A71" s="171">
        <v>59</v>
      </c>
      <c r="B71" s="177" t="s">
        <v>177</v>
      </c>
      <c r="C71" s="179">
        <v>2460</v>
      </c>
      <c r="D71" s="179">
        <v>2460</v>
      </c>
      <c r="E71" s="181" t="s">
        <v>113</v>
      </c>
      <c r="F71" s="43"/>
      <c r="G71" s="32"/>
      <c r="H71" s="43"/>
      <c r="I71" s="32"/>
      <c r="J71" s="176" t="s">
        <v>171</v>
      </c>
      <c r="K71" s="51" t="s">
        <v>172</v>
      </c>
    </row>
    <row r="72" spans="1:11" s="33" customFormat="1" ht="39" customHeight="1" x14ac:dyDescent="0.2">
      <c r="A72" s="171"/>
      <c r="B72" s="178"/>
      <c r="C72" s="180"/>
      <c r="D72" s="180"/>
      <c r="E72" s="182"/>
      <c r="F72" s="45" t="s">
        <v>178</v>
      </c>
      <c r="G72" s="35">
        <v>2460</v>
      </c>
      <c r="H72" s="45" t="s">
        <v>178</v>
      </c>
      <c r="I72" s="35">
        <v>2460</v>
      </c>
      <c r="J72" s="175"/>
      <c r="K72" s="55" t="s">
        <v>179</v>
      </c>
    </row>
    <row r="73" spans="1:11" s="33" customFormat="1" ht="24" customHeight="1" x14ac:dyDescent="0.5">
      <c r="A73" s="171">
        <v>60</v>
      </c>
      <c r="B73" s="172" t="s">
        <v>180</v>
      </c>
      <c r="C73" s="179">
        <v>59117.5</v>
      </c>
      <c r="D73" s="179">
        <v>59117.5</v>
      </c>
      <c r="E73" s="173" t="s">
        <v>113</v>
      </c>
      <c r="F73" s="46"/>
      <c r="G73" s="36"/>
      <c r="H73" s="48"/>
      <c r="I73" s="36"/>
      <c r="J73" s="176" t="s">
        <v>171</v>
      </c>
      <c r="K73" s="51" t="s">
        <v>181</v>
      </c>
    </row>
    <row r="74" spans="1:11" s="33" customFormat="1" ht="45" customHeight="1" x14ac:dyDescent="0.2">
      <c r="A74" s="171"/>
      <c r="B74" s="172"/>
      <c r="C74" s="180"/>
      <c r="D74" s="180"/>
      <c r="E74" s="173"/>
      <c r="F74" s="45" t="s">
        <v>182</v>
      </c>
      <c r="G74" s="35">
        <v>59117.5</v>
      </c>
      <c r="H74" s="45" t="s">
        <v>182</v>
      </c>
      <c r="I74" s="35">
        <v>59117.5</v>
      </c>
      <c r="J74" s="175"/>
      <c r="K74" s="55" t="s">
        <v>183</v>
      </c>
    </row>
    <row r="75" spans="1:11" s="33" customFormat="1" ht="22.5" customHeight="1" x14ac:dyDescent="0.5">
      <c r="A75" s="171">
        <v>61</v>
      </c>
      <c r="B75" s="177" t="s">
        <v>184</v>
      </c>
      <c r="C75" s="179">
        <v>49000</v>
      </c>
      <c r="D75" s="179">
        <v>49000</v>
      </c>
      <c r="E75" s="181" t="s">
        <v>113</v>
      </c>
      <c r="F75" s="43"/>
      <c r="G75" s="32"/>
      <c r="H75" s="43"/>
      <c r="I75" s="32"/>
      <c r="J75" s="176" t="s">
        <v>171</v>
      </c>
      <c r="K75" s="51" t="s">
        <v>172</v>
      </c>
    </row>
    <row r="76" spans="1:11" s="33" customFormat="1" ht="39.75" customHeight="1" x14ac:dyDescent="0.2">
      <c r="A76" s="171"/>
      <c r="B76" s="178"/>
      <c r="C76" s="180"/>
      <c r="D76" s="180"/>
      <c r="E76" s="182"/>
      <c r="F76" s="45" t="s">
        <v>185</v>
      </c>
      <c r="G76" s="35">
        <v>49000</v>
      </c>
      <c r="H76" s="45" t="s">
        <v>185</v>
      </c>
      <c r="I76" s="35">
        <v>49000</v>
      </c>
      <c r="J76" s="175"/>
      <c r="K76" s="55" t="s">
        <v>186</v>
      </c>
    </row>
    <row r="77" spans="1:11" s="33" customFormat="1" ht="27.75" customHeight="1" x14ac:dyDescent="0.5">
      <c r="A77" s="171">
        <v>62</v>
      </c>
      <c r="B77" s="172" t="s">
        <v>187</v>
      </c>
      <c r="C77" s="37"/>
      <c r="D77" s="38"/>
      <c r="E77" s="173" t="s">
        <v>113</v>
      </c>
      <c r="F77" s="47"/>
      <c r="G77" s="39"/>
      <c r="H77" s="49"/>
      <c r="I77" s="39"/>
      <c r="J77" s="174" t="s">
        <v>171</v>
      </c>
      <c r="K77" s="52" t="s">
        <v>181</v>
      </c>
    </row>
    <row r="78" spans="1:11" s="33" customFormat="1" ht="62.25" customHeight="1" x14ac:dyDescent="0.2">
      <c r="A78" s="171"/>
      <c r="B78" s="172"/>
      <c r="C78" s="40">
        <v>20437</v>
      </c>
      <c r="D78" s="40">
        <v>20437</v>
      </c>
      <c r="E78" s="173"/>
      <c r="F78" s="45" t="s">
        <v>182</v>
      </c>
      <c r="G78" s="35">
        <v>20437</v>
      </c>
      <c r="H78" s="45" t="s">
        <v>182</v>
      </c>
      <c r="I78" s="35">
        <v>20437</v>
      </c>
      <c r="J78" s="175"/>
      <c r="K78" s="55" t="s">
        <v>188</v>
      </c>
    </row>
    <row r="79" spans="1:11" s="33" customFormat="1" ht="27.75" customHeight="1" x14ac:dyDescent="0.5">
      <c r="A79" s="171">
        <v>63</v>
      </c>
      <c r="B79" s="172" t="s">
        <v>189</v>
      </c>
      <c r="C79" s="37"/>
      <c r="D79" s="38"/>
      <c r="E79" s="173" t="s">
        <v>113</v>
      </c>
      <c r="F79" s="47"/>
      <c r="G79" s="39"/>
      <c r="H79" s="49"/>
      <c r="I79" s="39"/>
      <c r="J79" s="174" t="s">
        <v>171</v>
      </c>
      <c r="K79" s="52" t="s">
        <v>181</v>
      </c>
    </row>
    <row r="80" spans="1:11" s="33" customFormat="1" ht="39.75" customHeight="1" x14ac:dyDescent="0.5">
      <c r="A80" s="171"/>
      <c r="B80" s="172"/>
      <c r="C80" s="40">
        <v>16074</v>
      </c>
      <c r="D80" s="40">
        <v>16074</v>
      </c>
      <c r="E80" s="173"/>
      <c r="F80" s="45" t="s">
        <v>190</v>
      </c>
      <c r="G80" s="35">
        <v>16074</v>
      </c>
      <c r="H80" s="45" t="s">
        <v>190</v>
      </c>
      <c r="I80" s="35">
        <v>16074</v>
      </c>
      <c r="J80" s="175"/>
      <c r="K80" s="56" t="s">
        <v>191</v>
      </c>
    </row>
    <row r="81" spans="1:11" s="33" customFormat="1" ht="24.75" customHeight="1" x14ac:dyDescent="0.5">
      <c r="A81" s="171">
        <v>64</v>
      </c>
      <c r="B81" s="172" t="s">
        <v>192</v>
      </c>
      <c r="C81" s="37"/>
      <c r="D81" s="38"/>
      <c r="E81" s="173" t="s">
        <v>113</v>
      </c>
      <c r="F81" s="46"/>
      <c r="G81" s="36"/>
      <c r="H81" s="48"/>
      <c r="I81" s="36"/>
      <c r="J81" s="176" t="s">
        <v>171</v>
      </c>
      <c r="K81" s="51" t="s">
        <v>181</v>
      </c>
    </row>
    <row r="82" spans="1:11" s="33" customFormat="1" ht="57" customHeight="1" x14ac:dyDescent="0.2">
      <c r="A82" s="171"/>
      <c r="B82" s="172"/>
      <c r="C82" s="40">
        <v>3325</v>
      </c>
      <c r="D82" s="40">
        <v>3325</v>
      </c>
      <c r="E82" s="173"/>
      <c r="F82" s="45" t="s">
        <v>175</v>
      </c>
      <c r="G82" s="35">
        <v>3325</v>
      </c>
      <c r="H82" s="45" t="s">
        <v>175</v>
      </c>
      <c r="I82" s="35">
        <v>3325</v>
      </c>
      <c r="J82" s="175"/>
      <c r="K82" s="57" t="s">
        <v>193</v>
      </c>
    </row>
    <row r="83" spans="1:11" s="33" customFormat="1" ht="32.25" customHeight="1" x14ac:dyDescent="0.5">
      <c r="A83" s="209">
        <v>65</v>
      </c>
      <c r="B83" s="211" t="s">
        <v>194</v>
      </c>
      <c r="C83" s="213">
        <v>1660</v>
      </c>
      <c r="D83" s="213">
        <v>1660</v>
      </c>
      <c r="E83" s="209" t="s">
        <v>113</v>
      </c>
      <c r="F83" s="59"/>
      <c r="G83" s="61"/>
      <c r="H83" s="59"/>
      <c r="I83" s="61"/>
      <c r="J83" s="207" t="s">
        <v>171</v>
      </c>
      <c r="K83" s="63" t="s">
        <v>195</v>
      </c>
    </row>
    <row r="84" spans="1:11" s="33" customFormat="1" ht="72" customHeight="1" x14ac:dyDescent="0.2">
      <c r="A84" s="210"/>
      <c r="B84" s="212"/>
      <c r="C84" s="214"/>
      <c r="D84" s="214"/>
      <c r="E84" s="210"/>
      <c r="F84" s="60" t="s">
        <v>196</v>
      </c>
      <c r="G84" s="62">
        <v>1660</v>
      </c>
      <c r="H84" s="60" t="s">
        <v>196</v>
      </c>
      <c r="I84" s="62">
        <v>1660</v>
      </c>
      <c r="J84" s="208"/>
      <c r="K84" s="64" t="s">
        <v>197</v>
      </c>
    </row>
    <row r="85" spans="1:11" ht="43.5" x14ac:dyDescent="0.5">
      <c r="A85" s="66">
        <v>66</v>
      </c>
      <c r="B85" s="67" t="s">
        <v>199</v>
      </c>
      <c r="C85" s="68">
        <v>1980</v>
      </c>
      <c r="D85" s="68">
        <v>1980</v>
      </c>
      <c r="E85" s="69" t="s">
        <v>113</v>
      </c>
      <c r="F85" s="70" t="s">
        <v>200</v>
      </c>
      <c r="G85" s="71">
        <v>1980</v>
      </c>
      <c r="H85" s="70" t="s">
        <v>200</v>
      </c>
      <c r="I85" s="71">
        <v>1980</v>
      </c>
      <c r="J85" s="70" t="s">
        <v>171</v>
      </c>
      <c r="K85" s="72" t="s">
        <v>201</v>
      </c>
    </row>
    <row r="86" spans="1:11" x14ac:dyDescent="0.5">
      <c r="A86" s="73"/>
      <c r="B86" s="74"/>
      <c r="C86" s="75"/>
      <c r="D86" s="75"/>
      <c r="E86" s="76" t="s">
        <v>202</v>
      </c>
      <c r="F86" s="77"/>
      <c r="G86" s="78"/>
      <c r="H86" s="77"/>
      <c r="I86" s="78"/>
      <c r="J86" s="77"/>
      <c r="K86" s="79"/>
    </row>
    <row r="87" spans="1:11" x14ac:dyDescent="0.5">
      <c r="A87" s="73"/>
      <c r="B87" s="74"/>
      <c r="C87" s="75"/>
      <c r="D87" s="75"/>
      <c r="E87" s="76" t="s">
        <v>203</v>
      </c>
      <c r="F87" s="77"/>
      <c r="G87" s="78"/>
      <c r="H87" s="77"/>
      <c r="I87" s="78"/>
      <c r="J87" s="77"/>
      <c r="K87" s="79"/>
    </row>
    <row r="88" spans="1:11" x14ac:dyDescent="0.5">
      <c r="A88" s="80"/>
      <c r="B88" s="74"/>
      <c r="C88" s="75"/>
      <c r="D88" s="75"/>
      <c r="E88" s="76">
        <v>2561</v>
      </c>
      <c r="F88" s="77"/>
      <c r="G88" s="81"/>
      <c r="H88" s="77"/>
      <c r="I88" s="81"/>
      <c r="J88" s="77"/>
      <c r="K88" s="79"/>
    </row>
    <row r="89" spans="1:11" ht="43.5" x14ac:dyDescent="0.5">
      <c r="A89" s="82">
        <v>67</v>
      </c>
      <c r="B89" s="83" t="s">
        <v>199</v>
      </c>
      <c r="C89" s="84">
        <v>342</v>
      </c>
      <c r="D89" s="84">
        <v>342</v>
      </c>
      <c r="E89" s="85" t="s">
        <v>113</v>
      </c>
      <c r="F89" s="72" t="s">
        <v>200</v>
      </c>
      <c r="G89" s="71">
        <v>342</v>
      </c>
      <c r="H89" s="72" t="s">
        <v>200</v>
      </c>
      <c r="I89" s="86">
        <v>342</v>
      </c>
      <c r="J89" s="87" t="s">
        <v>171</v>
      </c>
      <c r="K89" s="72" t="s">
        <v>204</v>
      </c>
    </row>
    <row r="90" spans="1:11" x14ac:dyDescent="0.5">
      <c r="A90" s="88"/>
      <c r="B90" s="89"/>
      <c r="C90" s="90"/>
      <c r="D90" s="91"/>
      <c r="E90" s="92" t="s">
        <v>202</v>
      </c>
      <c r="F90" s="79"/>
      <c r="G90" s="78"/>
      <c r="H90" s="79"/>
      <c r="I90" s="86"/>
      <c r="J90" s="93"/>
      <c r="K90" s="79"/>
    </row>
    <row r="91" spans="1:11" x14ac:dyDescent="0.5">
      <c r="A91" s="88"/>
      <c r="B91" s="89"/>
      <c r="C91" s="90"/>
      <c r="D91" s="91"/>
      <c r="E91" s="92" t="s">
        <v>203</v>
      </c>
      <c r="F91" s="79"/>
      <c r="G91" s="78"/>
      <c r="H91" s="79"/>
      <c r="I91" s="86"/>
      <c r="J91" s="93"/>
      <c r="K91" s="79"/>
    </row>
    <row r="92" spans="1:11" x14ac:dyDescent="0.5">
      <c r="A92" s="94"/>
      <c r="B92" s="95"/>
      <c r="C92" s="96"/>
      <c r="D92" s="97"/>
      <c r="E92" s="98">
        <v>2561</v>
      </c>
      <c r="F92" s="99"/>
      <c r="G92" s="81"/>
      <c r="H92" s="99"/>
      <c r="I92" s="96"/>
      <c r="J92" s="100"/>
      <c r="K92" s="99"/>
    </row>
    <row r="93" spans="1:11" x14ac:dyDescent="0.5">
      <c r="A93" s="73">
        <v>68</v>
      </c>
      <c r="B93" s="74" t="s">
        <v>205</v>
      </c>
      <c r="C93" s="75">
        <v>4600</v>
      </c>
      <c r="D93" s="75">
        <v>4600</v>
      </c>
      <c r="E93" s="76" t="s">
        <v>113</v>
      </c>
      <c r="F93" s="77" t="s">
        <v>206</v>
      </c>
      <c r="G93" s="86">
        <v>4600</v>
      </c>
      <c r="H93" s="77" t="s">
        <v>206</v>
      </c>
      <c r="I93" s="86">
        <v>4600</v>
      </c>
      <c r="J93" s="77" t="s">
        <v>171</v>
      </c>
      <c r="K93" s="79" t="s">
        <v>207</v>
      </c>
    </row>
    <row r="94" spans="1:11" x14ac:dyDescent="0.5">
      <c r="A94" s="80"/>
      <c r="B94" s="74"/>
      <c r="C94" s="75"/>
      <c r="D94" s="75"/>
      <c r="E94" s="76" t="s">
        <v>202</v>
      </c>
      <c r="F94" s="77"/>
      <c r="G94" s="86"/>
      <c r="H94" s="77"/>
      <c r="I94" s="86"/>
      <c r="J94" s="77"/>
      <c r="K94" s="79"/>
    </row>
    <row r="95" spans="1:11" x14ac:dyDescent="0.5">
      <c r="A95" s="80"/>
      <c r="B95" s="74"/>
      <c r="C95" s="75"/>
      <c r="D95" s="75"/>
      <c r="E95" s="76" t="s">
        <v>203</v>
      </c>
      <c r="F95" s="77"/>
      <c r="G95" s="86"/>
      <c r="H95" s="77"/>
      <c r="I95" s="86"/>
      <c r="J95" s="77"/>
      <c r="K95" s="79"/>
    </row>
    <row r="96" spans="1:11" x14ac:dyDescent="0.5">
      <c r="A96" s="101"/>
      <c r="B96" s="102"/>
      <c r="C96" s="103"/>
      <c r="D96" s="103"/>
      <c r="E96" s="104">
        <v>2561</v>
      </c>
      <c r="F96" s="105"/>
      <c r="G96" s="106"/>
      <c r="H96" s="105"/>
      <c r="I96" s="106"/>
      <c r="J96" s="105"/>
      <c r="K96" s="99"/>
    </row>
    <row r="97" spans="1:11" ht="43.5" x14ac:dyDescent="0.5">
      <c r="A97" s="107">
        <v>69</v>
      </c>
      <c r="B97" s="74" t="s">
        <v>208</v>
      </c>
      <c r="C97" s="68">
        <v>9000</v>
      </c>
      <c r="D97" s="68">
        <f>G97+G98</f>
        <v>9000</v>
      </c>
      <c r="E97" s="69" t="s">
        <v>113</v>
      </c>
      <c r="F97" s="70" t="s">
        <v>209</v>
      </c>
      <c r="G97" s="108">
        <v>3600</v>
      </c>
      <c r="H97" s="70" t="s">
        <v>209</v>
      </c>
      <c r="I97" s="108">
        <v>3600</v>
      </c>
      <c r="J97" s="70" t="s">
        <v>171</v>
      </c>
      <c r="K97" s="72" t="s">
        <v>210</v>
      </c>
    </row>
    <row r="98" spans="1:11" ht="43.5" x14ac:dyDescent="0.5">
      <c r="A98" s="80"/>
      <c r="B98" s="74"/>
      <c r="C98" s="75"/>
      <c r="D98" s="75"/>
      <c r="E98" s="76"/>
      <c r="F98" s="77" t="s">
        <v>209</v>
      </c>
      <c r="G98" s="86">
        <v>5400</v>
      </c>
      <c r="H98" s="77" t="s">
        <v>209</v>
      </c>
      <c r="I98" s="86">
        <v>5400</v>
      </c>
      <c r="J98" s="77"/>
      <c r="K98" s="79" t="s">
        <v>211</v>
      </c>
    </row>
    <row r="99" spans="1:11" x14ac:dyDescent="0.5">
      <c r="A99" s="80"/>
      <c r="B99" s="74"/>
      <c r="C99" s="75"/>
      <c r="D99" s="75"/>
      <c r="E99" s="76"/>
      <c r="F99" s="77"/>
      <c r="G99" s="86"/>
      <c r="H99" s="77"/>
      <c r="I99" s="86"/>
      <c r="J99" s="77"/>
      <c r="K99" s="79"/>
    </row>
    <row r="100" spans="1:11" x14ac:dyDescent="0.5">
      <c r="A100" s="101"/>
      <c r="B100" s="102"/>
      <c r="C100" s="103"/>
      <c r="D100" s="103"/>
      <c r="E100" s="104"/>
      <c r="F100" s="105"/>
      <c r="G100" s="106"/>
      <c r="H100" s="105"/>
      <c r="I100" s="106"/>
      <c r="J100" s="105"/>
      <c r="K100" s="99"/>
    </row>
    <row r="101" spans="1:11" ht="43.5" x14ac:dyDescent="0.5">
      <c r="A101" s="107">
        <v>70</v>
      </c>
      <c r="B101" s="67" t="s">
        <v>212</v>
      </c>
      <c r="C101" s="68">
        <v>11700</v>
      </c>
      <c r="D101" s="68">
        <f>G101+G102+G103+G104</f>
        <v>11700</v>
      </c>
      <c r="E101" s="69" t="s">
        <v>113</v>
      </c>
      <c r="F101" s="70" t="s">
        <v>213</v>
      </c>
      <c r="G101" s="108">
        <v>4500</v>
      </c>
      <c r="H101" s="70" t="s">
        <v>213</v>
      </c>
      <c r="I101" s="108">
        <v>4500</v>
      </c>
      <c r="J101" s="70" t="s">
        <v>171</v>
      </c>
      <c r="K101" s="72" t="s">
        <v>214</v>
      </c>
    </row>
    <row r="102" spans="1:11" ht="43.5" x14ac:dyDescent="0.5">
      <c r="A102" s="80"/>
      <c r="B102" s="74" t="s">
        <v>215</v>
      </c>
      <c r="C102" s="75"/>
      <c r="D102" s="75"/>
      <c r="E102" s="76" t="s">
        <v>202</v>
      </c>
      <c r="F102" s="77" t="s">
        <v>216</v>
      </c>
      <c r="G102" s="86">
        <v>5100</v>
      </c>
      <c r="H102" s="77" t="s">
        <v>216</v>
      </c>
      <c r="I102" s="86">
        <v>5100</v>
      </c>
      <c r="J102" s="77"/>
      <c r="K102" s="79" t="s">
        <v>217</v>
      </c>
    </row>
    <row r="103" spans="1:11" ht="43.5" x14ac:dyDescent="0.5">
      <c r="A103" s="80"/>
      <c r="B103" s="74"/>
      <c r="C103" s="75"/>
      <c r="D103" s="75"/>
      <c r="E103" s="76" t="s">
        <v>203</v>
      </c>
      <c r="F103" s="77" t="s">
        <v>218</v>
      </c>
      <c r="G103" s="86">
        <v>1800</v>
      </c>
      <c r="H103" s="77" t="s">
        <v>218</v>
      </c>
      <c r="I103" s="86">
        <v>1800</v>
      </c>
      <c r="J103" s="77"/>
      <c r="K103" s="79" t="s">
        <v>219</v>
      </c>
    </row>
    <row r="104" spans="1:11" ht="43.5" x14ac:dyDescent="0.5">
      <c r="A104" s="101"/>
      <c r="B104" s="102"/>
      <c r="C104" s="103"/>
      <c r="D104" s="103"/>
      <c r="E104" s="104">
        <v>2561</v>
      </c>
      <c r="F104" s="105" t="s">
        <v>220</v>
      </c>
      <c r="G104" s="106">
        <v>300</v>
      </c>
      <c r="H104" s="105" t="s">
        <v>220</v>
      </c>
      <c r="I104" s="106">
        <v>300</v>
      </c>
      <c r="J104" s="105"/>
      <c r="K104" s="99" t="s">
        <v>221</v>
      </c>
    </row>
    <row r="105" spans="1:11" ht="43.5" x14ac:dyDescent="0.5">
      <c r="A105" s="107">
        <v>71</v>
      </c>
      <c r="B105" s="67" t="s">
        <v>212</v>
      </c>
      <c r="C105" s="68">
        <v>3750</v>
      </c>
      <c r="D105" s="68">
        <f>G105+G106</f>
        <v>3750</v>
      </c>
      <c r="E105" s="69" t="s">
        <v>113</v>
      </c>
      <c r="F105" s="70" t="s">
        <v>222</v>
      </c>
      <c r="G105" s="108">
        <v>3000</v>
      </c>
      <c r="H105" s="70" t="s">
        <v>222</v>
      </c>
      <c r="I105" s="108">
        <v>3000</v>
      </c>
      <c r="J105" s="70" t="s">
        <v>223</v>
      </c>
      <c r="K105" s="72" t="s">
        <v>224</v>
      </c>
    </row>
    <row r="106" spans="1:11" ht="43.5" x14ac:dyDescent="0.5">
      <c r="A106" s="109"/>
      <c r="B106" s="110" t="s">
        <v>225</v>
      </c>
      <c r="C106" s="111"/>
      <c r="D106" s="111"/>
      <c r="E106" s="112" t="s">
        <v>226</v>
      </c>
      <c r="F106" s="113" t="s">
        <v>227</v>
      </c>
      <c r="G106" s="114">
        <v>750</v>
      </c>
      <c r="H106" s="113" t="s">
        <v>227</v>
      </c>
      <c r="I106" s="114">
        <v>750</v>
      </c>
      <c r="J106" s="113"/>
      <c r="K106" s="115" t="s">
        <v>224</v>
      </c>
    </row>
    <row r="107" spans="1:11" x14ac:dyDescent="0.5">
      <c r="A107" s="80"/>
      <c r="B107" s="74"/>
      <c r="C107" s="75"/>
      <c r="D107" s="75"/>
      <c r="E107" s="76" t="s">
        <v>228</v>
      </c>
      <c r="F107" s="77"/>
      <c r="G107" s="86"/>
      <c r="H107" s="77"/>
      <c r="I107" s="86"/>
      <c r="J107" s="77"/>
      <c r="K107" s="79"/>
    </row>
    <row r="108" spans="1:11" x14ac:dyDescent="0.5">
      <c r="A108" s="80"/>
      <c r="B108" s="74"/>
      <c r="C108" s="75"/>
      <c r="D108" s="75"/>
      <c r="E108" s="76">
        <v>2561</v>
      </c>
      <c r="F108" s="77"/>
      <c r="G108" s="86"/>
      <c r="H108" s="77"/>
      <c r="I108" s="86"/>
      <c r="J108" s="77"/>
      <c r="K108" s="79"/>
    </row>
    <row r="109" spans="1:11" ht="43.5" x14ac:dyDescent="0.5">
      <c r="A109" s="107">
        <v>72</v>
      </c>
      <c r="B109" s="83" t="s">
        <v>212</v>
      </c>
      <c r="C109" s="84">
        <v>4400</v>
      </c>
      <c r="D109" s="84">
        <f>G109+G110</f>
        <v>4400</v>
      </c>
      <c r="E109" s="85" t="s">
        <v>113</v>
      </c>
      <c r="F109" s="72" t="s">
        <v>220</v>
      </c>
      <c r="G109" s="71">
        <v>150</v>
      </c>
      <c r="H109" s="72" t="s">
        <v>220</v>
      </c>
      <c r="I109" s="71">
        <v>150</v>
      </c>
      <c r="J109" s="72" t="s">
        <v>223</v>
      </c>
      <c r="K109" s="116" t="s">
        <v>229</v>
      </c>
    </row>
    <row r="110" spans="1:11" ht="43.5" x14ac:dyDescent="0.5">
      <c r="A110" s="117"/>
      <c r="B110" s="89" t="s">
        <v>230</v>
      </c>
      <c r="C110" s="90"/>
      <c r="D110" s="90"/>
      <c r="E110" s="92" t="s">
        <v>226</v>
      </c>
      <c r="F110" s="79" t="s">
        <v>216</v>
      </c>
      <c r="G110" s="78">
        <v>4250</v>
      </c>
      <c r="H110" s="79" t="s">
        <v>216</v>
      </c>
      <c r="I110" s="78">
        <v>4250</v>
      </c>
      <c r="J110" s="79"/>
      <c r="K110" s="77" t="s">
        <v>231</v>
      </c>
    </row>
    <row r="111" spans="1:11" x14ac:dyDescent="0.5">
      <c r="A111" s="88"/>
      <c r="B111" s="89"/>
      <c r="C111" s="90"/>
      <c r="D111" s="90"/>
      <c r="E111" s="92" t="s">
        <v>228</v>
      </c>
      <c r="F111" s="79"/>
      <c r="G111" s="78"/>
      <c r="H111" s="79"/>
      <c r="I111" s="78"/>
      <c r="J111" s="79"/>
      <c r="K111" s="77"/>
    </row>
    <row r="112" spans="1:11" x14ac:dyDescent="0.5">
      <c r="A112" s="118"/>
      <c r="B112" s="95"/>
      <c r="C112" s="96"/>
      <c r="D112" s="96"/>
      <c r="E112" s="98">
        <v>2561</v>
      </c>
      <c r="F112" s="99"/>
      <c r="G112" s="81"/>
      <c r="H112" s="99"/>
      <c r="I112" s="81"/>
      <c r="J112" s="99"/>
      <c r="K112" s="105"/>
    </row>
    <row r="113" spans="1:11" ht="65.25" x14ac:dyDescent="0.5">
      <c r="A113" s="82">
        <v>73</v>
      </c>
      <c r="B113" s="83" t="s">
        <v>212</v>
      </c>
      <c r="C113" s="84">
        <v>4100</v>
      </c>
      <c r="D113" s="84">
        <f>G113+G114+G115</f>
        <v>4100</v>
      </c>
      <c r="E113" s="85" t="s">
        <v>113</v>
      </c>
      <c r="F113" s="72" t="s">
        <v>232</v>
      </c>
      <c r="G113" s="71">
        <v>1800</v>
      </c>
      <c r="H113" s="72" t="s">
        <v>232</v>
      </c>
      <c r="I113" s="71">
        <v>1800</v>
      </c>
      <c r="J113" s="72" t="s">
        <v>223</v>
      </c>
      <c r="K113" s="70" t="s">
        <v>233</v>
      </c>
    </row>
    <row r="114" spans="1:11" ht="43.5" x14ac:dyDescent="0.5">
      <c r="A114" s="117"/>
      <c r="B114" s="89" t="s">
        <v>234</v>
      </c>
      <c r="C114" s="90"/>
      <c r="D114" s="90"/>
      <c r="E114" s="92" t="s">
        <v>226</v>
      </c>
      <c r="F114" s="79" t="s">
        <v>235</v>
      </c>
      <c r="G114" s="78">
        <v>800</v>
      </c>
      <c r="H114" s="79" t="s">
        <v>235</v>
      </c>
      <c r="I114" s="78">
        <v>800</v>
      </c>
      <c r="J114" s="79"/>
      <c r="K114" s="77" t="s">
        <v>236</v>
      </c>
    </row>
    <row r="115" spans="1:11" ht="43.5" x14ac:dyDescent="0.5">
      <c r="A115" s="119"/>
      <c r="B115" s="120"/>
      <c r="C115" s="121"/>
      <c r="D115" s="121"/>
      <c r="E115" s="122" t="s">
        <v>228</v>
      </c>
      <c r="F115" s="115" t="s">
        <v>222</v>
      </c>
      <c r="G115" s="123">
        <v>1500</v>
      </c>
      <c r="H115" s="115" t="s">
        <v>222</v>
      </c>
      <c r="I115" s="123">
        <v>1500</v>
      </c>
      <c r="J115" s="115"/>
      <c r="K115" s="113" t="s">
        <v>237</v>
      </c>
    </row>
    <row r="116" spans="1:11" x14ac:dyDescent="0.5">
      <c r="A116" s="117"/>
      <c r="B116" s="89"/>
      <c r="C116" s="90"/>
      <c r="D116" s="90"/>
      <c r="E116" s="92">
        <v>2561</v>
      </c>
      <c r="F116" s="79"/>
      <c r="G116" s="78"/>
      <c r="H116" s="79"/>
      <c r="I116" s="78"/>
      <c r="J116" s="79"/>
      <c r="K116" s="77"/>
    </row>
    <row r="117" spans="1:11" ht="43.5" x14ac:dyDescent="0.5">
      <c r="A117" s="82">
        <v>74</v>
      </c>
      <c r="B117" s="83" t="s">
        <v>212</v>
      </c>
      <c r="C117" s="124">
        <v>18050</v>
      </c>
      <c r="D117" s="84">
        <f>G117+G118+G119+G120+G121+G122+G123</f>
        <v>18050</v>
      </c>
      <c r="E117" s="85" t="s">
        <v>113</v>
      </c>
      <c r="F117" s="72" t="s">
        <v>218</v>
      </c>
      <c r="G117" s="71">
        <v>1800</v>
      </c>
      <c r="H117" s="72" t="s">
        <v>218</v>
      </c>
      <c r="I117" s="125">
        <v>1800</v>
      </c>
      <c r="J117" s="72" t="s">
        <v>223</v>
      </c>
      <c r="K117" s="70" t="s">
        <v>238</v>
      </c>
    </row>
    <row r="118" spans="1:11" ht="43.5" x14ac:dyDescent="0.5">
      <c r="A118" s="117"/>
      <c r="B118" s="89" t="s">
        <v>239</v>
      </c>
      <c r="C118" s="91"/>
      <c r="D118" s="90"/>
      <c r="E118" s="92" t="s">
        <v>226</v>
      </c>
      <c r="F118" s="79" t="s">
        <v>216</v>
      </c>
      <c r="G118" s="78">
        <v>5100</v>
      </c>
      <c r="H118" s="79" t="s">
        <v>216</v>
      </c>
      <c r="I118" s="126">
        <v>5100</v>
      </c>
      <c r="J118" s="79"/>
      <c r="K118" s="77" t="s">
        <v>240</v>
      </c>
    </row>
    <row r="119" spans="1:11" ht="43.5" x14ac:dyDescent="0.5">
      <c r="A119" s="117"/>
      <c r="B119" s="89"/>
      <c r="C119" s="91"/>
      <c r="D119" s="90"/>
      <c r="E119" s="92" t="s">
        <v>228</v>
      </c>
      <c r="F119" s="79" t="s">
        <v>220</v>
      </c>
      <c r="G119" s="78">
        <v>300</v>
      </c>
      <c r="H119" s="79" t="s">
        <v>220</v>
      </c>
      <c r="I119" s="126">
        <v>300</v>
      </c>
      <c r="J119" s="79"/>
      <c r="K119" s="77" t="s">
        <v>241</v>
      </c>
    </row>
    <row r="120" spans="1:11" ht="43.5" x14ac:dyDescent="0.5">
      <c r="A120" s="88"/>
      <c r="B120" s="89"/>
      <c r="C120" s="91"/>
      <c r="D120" s="90"/>
      <c r="E120" s="92">
        <v>2561</v>
      </c>
      <c r="F120" s="79" t="s">
        <v>220</v>
      </c>
      <c r="G120" s="78">
        <v>300</v>
      </c>
      <c r="H120" s="79" t="s">
        <v>220</v>
      </c>
      <c r="I120" s="126">
        <v>300</v>
      </c>
      <c r="J120" s="79"/>
      <c r="K120" s="77" t="s">
        <v>242</v>
      </c>
    </row>
    <row r="121" spans="1:11" ht="43.5" x14ac:dyDescent="0.5">
      <c r="A121" s="88"/>
      <c r="B121" s="89"/>
      <c r="C121" s="91"/>
      <c r="D121" s="90"/>
      <c r="E121" s="92"/>
      <c r="F121" s="79" t="s">
        <v>216</v>
      </c>
      <c r="G121" s="78">
        <v>4250</v>
      </c>
      <c r="H121" s="79" t="s">
        <v>216</v>
      </c>
      <c r="I121" s="126">
        <v>4250</v>
      </c>
      <c r="J121" s="79"/>
      <c r="K121" s="77" t="s">
        <v>243</v>
      </c>
    </row>
    <row r="122" spans="1:11" ht="43.5" x14ac:dyDescent="0.5">
      <c r="A122" s="88"/>
      <c r="B122" s="89"/>
      <c r="C122" s="91"/>
      <c r="D122" s="90"/>
      <c r="E122" s="92"/>
      <c r="F122" s="79" t="s">
        <v>244</v>
      </c>
      <c r="G122" s="78">
        <v>1800</v>
      </c>
      <c r="H122" s="79" t="s">
        <v>244</v>
      </c>
      <c r="I122" s="126">
        <v>1800</v>
      </c>
      <c r="J122" s="79"/>
      <c r="K122" s="77" t="s">
        <v>245</v>
      </c>
    </row>
    <row r="123" spans="1:11" ht="43.5" x14ac:dyDescent="0.5">
      <c r="A123" s="118"/>
      <c r="B123" s="95"/>
      <c r="C123" s="97"/>
      <c r="D123" s="96"/>
      <c r="E123" s="98"/>
      <c r="F123" s="99" t="s">
        <v>246</v>
      </c>
      <c r="G123" s="81">
        <v>4500</v>
      </c>
      <c r="H123" s="99" t="s">
        <v>246</v>
      </c>
      <c r="I123" s="127">
        <v>4500</v>
      </c>
      <c r="J123" s="99"/>
      <c r="K123" s="105" t="s">
        <v>247</v>
      </c>
    </row>
    <row r="124" spans="1:11" ht="43.5" x14ac:dyDescent="0.5">
      <c r="A124" s="82">
        <v>75</v>
      </c>
      <c r="B124" s="128" t="s">
        <v>212</v>
      </c>
      <c r="C124" s="129">
        <v>2540</v>
      </c>
      <c r="D124" s="129">
        <f>G124+G125</f>
        <v>2540</v>
      </c>
      <c r="E124" s="130" t="s">
        <v>113</v>
      </c>
      <c r="F124" s="131" t="s">
        <v>222</v>
      </c>
      <c r="G124" s="132">
        <v>1500</v>
      </c>
      <c r="H124" s="133" t="s">
        <v>222</v>
      </c>
      <c r="I124" s="134">
        <v>1500</v>
      </c>
      <c r="J124" s="131" t="s">
        <v>223</v>
      </c>
      <c r="K124" s="135" t="s">
        <v>248</v>
      </c>
    </row>
    <row r="125" spans="1:11" ht="43.5" x14ac:dyDescent="0.5">
      <c r="A125" s="119"/>
      <c r="B125" s="120" t="s">
        <v>225</v>
      </c>
      <c r="C125" s="121"/>
      <c r="D125" s="121"/>
      <c r="E125" s="122" t="s">
        <v>226</v>
      </c>
      <c r="F125" s="115" t="s">
        <v>249</v>
      </c>
      <c r="G125" s="136">
        <v>1040</v>
      </c>
      <c r="H125" s="115" t="s">
        <v>249</v>
      </c>
      <c r="I125" s="137">
        <v>1040</v>
      </c>
      <c r="J125" s="115"/>
      <c r="K125" s="113" t="s">
        <v>250</v>
      </c>
    </row>
    <row r="126" spans="1:11" x14ac:dyDescent="0.5">
      <c r="A126" s="119"/>
      <c r="B126" s="120"/>
      <c r="C126" s="121"/>
      <c r="D126" s="121"/>
      <c r="E126" s="122" t="s">
        <v>228</v>
      </c>
      <c r="F126" s="115"/>
      <c r="G126" s="136"/>
      <c r="H126" s="115"/>
      <c r="I126" s="137"/>
      <c r="J126" s="138"/>
      <c r="K126" s="113"/>
    </row>
    <row r="127" spans="1:11" x14ac:dyDescent="0.5">
      <c r="A127" s="139"/>
      <c r="B127" s="140"/>
      <c r="C127" s="141"/>
      <c r="D127" s="141"/>
      <c r="E127" s="142">
        <v>2561</v>
      </c>
      <c r="F127" s="143"/>
      <c r="G127" s="144"/>
      <c r="H127" s="143"/>
      <c r="I127" s="145"/>
      <c r="J127" s="146"/>
      <c r="K127" s="147"/>
    </row>
    <row r="128" spans="1:11" ht="43.5" x14ac:dyDescent="0.5">
      <c r="A128" s="82">
        <v>76</v>
      </c>
      <c r="B128" s="128" t="s">
        <v>212</v>
      </c>
      <c r="C128" s="129">
        <v>7360</v>
      </c>
      <c r="D128" s="129">
        <f>G128+G129+G130+G131+G132+G133+G134</f>
        <v>7360</v>
      </c>
      <c r="E128" s="130" t="s">
        <v>113</v>
      </c>
      <c r="F128" s="133" t="s">
        <v>220</v>
      </c>
      <c r="G128" s="148">
        <v>150</v>
      </c>
      <c r="H128" s="133" t="s">
        <v>220</v>
      </c>
      <c r="I128" s="149">
        <v>150</v>
      </c>
      <c r="J128" s="131" t="s">
        <v>223</v>
      </c>
      <c r="K128" s="135" t="s">
        <v>251</v>
      </c>
    </row>
    <row r="129" spans="1:11" ht="43.5" x14ac:dyDescent="0.5">
      <c r="A129" s="88"/>
      <c r="B129" s="120" t="s">
        <v>252</v>
      </c>
      <c r="C129" s="121"/>
      <c r="D129" s="121"/>
      <c r="E129" s="122" t="s">
        <v>226</v>
      </c>
      <c r="F129" s="150" t="s">
        <v>253</v>
      </c>
      <c r="G129" s="151">
        <v>1800</v>
      </c>
      <c r="H129" s="150" t="s">
        <v>253</v>
      </c>
      <c r="I129" s="123">
        <v>1800</v>
      </c>
      <c r="J129" s="79"/>
      <c r="K129" s="113" t="s">
        <v>254</v>
      </c>
    </row>
    <row r="130" spans="1:11" ht="43.5" x14ac:dyDescent="0.5">
      <c r="A130" s="119"/>
      <c r="B130" s="120"/>
      <c r="C130" s="121"/>
      <c r="D130" s="121"/>
      <c r="E130" s="122" t="s">
        <v>228</v>
      </c>
      <c r="F130" s="150" t="s">
        <v>220</v>
      </c>
      <c r="G130" s="136">
        <v>300</v>
      </c>
      <c r="H130" s="150" t="s">
        <v>220</v>
      </c>
      <c r="I130" s="137">
        <v>300</v>
      </c>
      <c r="J130" s="115"/>
      <c r="K130" s="113" t="s">
        <v>255</v>
      </c>
    </row>
    <row r="131" spans="1:11" ht="43.5" x14ac:dyDescent="0.5">
      <c r="A131" s="119"/>
      <c r="B131" s="120"/>
      <c r="C131" s="121"/>
      <c r="D131" s="121"/>
      <c r="E131" s="122">
        <v>2561</v>
      </c>
      <c r="F131" s="150" t="s">
        <v>256</v>
      </c>
      <c r="G131" s="151">
        <v>4250</v>
      </c>
      <c r="H131" s="150" t="s">
        <v>256</v>
      </c>
      <c r="I131" s="123">
        <v>4250</v>
      </c>
      <c r="J131" s="115"/>
      <c r="K131" s="113" t="s">
        <v>257</v>
      </c>
    </row>
    <row r="132" spans="1:11" ht="43.5" x14ac:dyDescent="0.5">
      <c r="A132" s="88"/>
      <c r="B132" s="120"/>
      <c r="C132" s="121"/>
      <c r="D132" s="121"/>
      <c r="E132" s="122"/>
      <c r="F132" s="150" t="s">
        <v>220</v>
      </c>
      <c r="G132" s="136">
        <v>300</v>
      </c>
      <c r="H132" s="115" t="s">
        <v>220</v>
      </c>
      <c r="I132" s="137">
        <v>300</v>
      </c>
      <c r="J132" s="115"/>
      <c r="K132" s="113" t="s">
        <v>258</v>
      </c>
    </row>
    <row r="133" spans="1:11" ht="43.5" x14ac:dyDescent="0.5">
      <c r="A133" s="88"/>
      <c r="B133" s="120"/>
      <c r="C133" s="121"/>
      <c r="D133" s="121"/>
      <c r="E133" s="122"/>
      <c r="F133" s="150" t="s">
        <v>222</v>
      </c>
      <c r="G133" s="136">
        <v>300</v>
      </c>
      <c r="H133" s="115" t="s">
        <v>222</v>
      </c>
      <c r="I133" s="137">
        <v>300</v>
      </c>
      <c r="J133" s="79"/>
      <c r="K133" s="113" t="s">
        <v>259</v>
      </c>
    </row>
    <row r="134" spans="1:11" ht="43.5" x14ac:dyDescent="0.5">
      <c r="A134" s="94"/>
      <c r="B134" s="140"/>
      <c r="C134" s="141"/>
      <c r="D134" s="141"/>
      <c r="E134" s="142"/>
      <c r="F134" s="143" t="s">
        <v>249</v>
      </c>
      <c r="G134" s="144">
        <v>260</v>
      </c>
      <c r="H134" s="143" t="s">
        <v>249</v>
      </c>
      <c r="I134" s="145">
        <v>260</v>
      </c>
      <c r="J134" s="143"/>
      <c r="K134" s="147" t="s">
        <v>259</v>
      </c>
    </row>
    <row r="135" spans="1:11" ht="43.5" x14ac:dyDescent="0.5">
      <c r="A135" s="82">
        <v>77</v>
      </c>
      <c r="B135" s="128" t="s">
        <v>212</v>
      </c>
      <c r="C135" s="129">
        <v>9900</v>
      </c>
      <c r="D135" s="129">
        <f>G135+G136+G137+G138+G139</f>
        <v>9900</v>
      </c>
      <c r="E135" s="130" t="s">
        <v>113</v>
      </c>
      <c r="F135" s="131" t="s">
        <v>253</v>
      </c>
      <c r="G135" s="132">
        <v>1800</v>
      </c>
      <c r="H135" s="131" t="s">
        <v>253</v>
      </c>
      <c r="I135" s="132">
        <v>1800</v>
      </c>
      <c r="J135" s="131" t="s">
        <v>223</v>
      </c>
      <c r="K135" s="135" t="s">
        <v>260</v>
      </c>
    </row>
    <row r="136" spans="1:11" ht="43.5" x14ac:dyDescent="0.5">
      <c r="A136" s="88"/>
      <c r="B136" s="120" t="s">
        <v>261</v>
      </c>
      <c r="C136" s="121"/>
      <c r="D136" s="121"/>
      <c r="E136" s="122" t="s">
        <v>226</v>
      </c>
      <c r="F136" s="115" t="s">
        <v>220</v>
      </c>
      <c r="G136" s="151">
        <v>150</v>
      </c>
      <c r="H136" s="115" t="s">
        <v>220</v>
      </c>
      <c r="I136" s="151">
        <v>150</v>
      </c>
      <c r="J136" s="79"/>
      <c r="K136" s="113" t="s">
        <v>262</v>
      </c>
    </row>
    <row r="137" spans="1:11" ht="43.5" x14ac:dyDescent="0.5">
      <c r="A137" s="119"/>
      <c r="B137" s="120"/>
      <c r="C137" s="121"/>
      <c r="D137" s="121"/>
      <c r="E137" s="122" t="s">
        <v>228</v>
      </c>
      <c r="F137" s="115" t="s">
        <v>220</v>
      </c>
      <c r="G137" s="136">
        <v>150</v>
      </c>
      <c r="H137" s="115" t="s">
        <v>220</v>
      </c>
      <c r="I137" s="137">
        <v>150</v>
      </c>
      <c r="J137" s="79"/>
      <c r="K137" s="113" t="s">
        <v>263</v>
      </c>
    </row>
    <row r="138" spans="1:11" ht="43.5" x14ac:dyDescent="0.5">
      <c r="A138" s="88"/>
      <c r="B138" s="120"/>
      <c r="C138" s="121"/>
      <c r="D138" s="121"/>
      <c r="E138" s="122">
        <v>2561</v>
      </c>
      <c r="F138" s="115" t="s">
        <v>256</v>
      </c>
      <c r="G138" s="151">
        <v>5100</v>
      </c>
      <c r="H138" s="115" t="s">
        <v>256</v>
      </c>
      <c r="I138" s="151">
        <v>5100</v>
      </c>
      <c r="J138" s="115"/>
      <c r="K138" s="113" t="s">
        <v>264</v>
      </c>
    </row>
    <row r="139" spans="1:11" ht="43.5" x14ac:dyDescent="0.5">
      <c r="A139" s="139"/>
      <c r="B139" s="140"/>
      <c r="C139" s="141"/>
      <c r="D139" s="141"/>
      <c r="E139" s="142"/>
      <c r="F139" s="143" t="s">
        <v>253</v>
      </c>
      <c r="G139" s="144">
        <v>2700</v>
      </c>
      <c r="H139" s="143" t="s">
        <v>253</v>
      </c>
      <c r="I139" s="145">
        <v>2700</v>
      </c>
      <c r="J139" s="143"/>
      <c r="K139" s="147" t="s">
        <v>265</v>
      </c>
    </row>
    <row r="140" spans="1:11" ht="43.5" x14ac:dyDescent="0.5">
      <c r="A140" s="82">
        <v>78</v>
      </c>
      <c r="B140" s="128" t="s">
        <v>212</v>
      </c>
      <c r="C140" s="129">
        <v>7350</v>
      </c>
      <c r="D140" s="129">
        <f>G140+G141+G142+G143</f>
        <v>7350</v>
      </c>
      <c r="E140" s="130" t="s">
        <v>113</v>
      </c>
      <c r="F140" s="131" t="s">
        <v>220</v>
      </c>
      <c r="G140" s="132">
        <v>300</v>
      </c>
      <c r="H140" s="133" t="s">
        <v>220</v>
      </c>
      <c r="I140" s="134">
        <v>300</v>
      </c>
      <c r="J140" s="131" t="s">
        <v>223</v>
      </c>
      <c r="K140" s="135" t="s">
        <v>266</v>
      </c>
    </row>
    <row r="141" spans="1:11" ht="43.5" x14ac:dyDescent="0.5">
      <c r="A141" s="119"/>
      <c r="B141" s="120" t="s">
        <v>261</v>
      </c>
      <c r="C141" s="121"/>
      <c r="D141" s="121"/>
      <c r="E141" s="122" t="s">
        <v>226</v>
      </c>
      <c r="F141" s="115" t="s">
        <v>216</v>
      </c>
      <c r="G141" s="151">
        <v>5100</v>
      </c>
      <c r="H141" s="150" t="s">
        <v>216</v>
      </c>
      <c r="I141" s="123">
        <v>5100</v>
      </c>
      <c r="J141" s="115"/>
      <c r="K141" s="113" t="s">
        <v>267</v>
      </c>
    </row>
    <row r="142" spans="1:11" ht="43.5" x14ac:dyDescent="0.5">
      <c r="A142" s="119"/>
      <c r="B142" s="120"/>
      <c r="C142" s="121"/>
      <c r="D142" s="121"/>
      <c r="E142" s="122" t="s">
        <v>228</v>
      </c>
      <c r="F142" s="150" t="s">
        <v>253</v>
      </c>
      <c r="G142" s="136">
        <v>1800</v>
      </c>
      <c r="H142" s="115" t="s">
        <v>253</v>
      </c>
      <c r="I142" s="137">
        <v>1800</v>
      </c>
      <c r="J142" s="115"/>
      <c r="K142" s="113" t="s">
        <v>268</v>
      </c>
    </row>
    <row r="143" spans="1:11" ht="43.5" x14ac:dyDescent="0.5">
      <c r="A143" s="94"/>
      <c r="B143" s="140"/>
      <c r="C143" s="141"/>
      <c r="D143" s="141"/>
      <c r="E143" s="142">
        <v>2561</v>
      </c>
      <c r="F143" s="152" t="s">
        <v>220</v>
      </c>
      <c r="G143" s="144">
        <v>150</v>
      </c>
      <c r="H143" s="152" t="s">
        <v>220</v>
      </c>
      <c r="I143" s="144">
        <v>150</v>
      </c>
      <c r="J143" s="143"/>
      <c r="K143" s="147" t="s">
        <v>269</v>
      </c>
    </row>
    <row r="144" spans="1:11" ht="43.5" x14ac:dyDescent="0.5">
      <c r="A144" s="82">
        <v>79</v>
      </c>
      <c r="B144" s="128" t="s">
        <v>212</v>
      </c>
      <c r="C144" s="129">
        <v>12950</v>
      </c>
      <c r="D144" s="129">
        <f>G144+G145+G146+G147</f>
        <v>12950</v>
      </c>
      <c r="E144" s="130" t="s">
        <v>113</v>
      </c>
      <c r="F144" s="133" t="s">
        <v>270</v>
      </c>
      <c r="G144" s="148">
        <v>5100</v>
      </c>
      <c r="H144" s="133" t="s">
        <v>270</v>
      </c>
      <c r="I144" s="148">
        <v>5100</v>
      </c>
      <c r="J144" s="131" t="s">
        <v>223</v>
      </c>
      <c r="K144" s="135" t="s">
        <v>271</v>
      </c>
    </row>
    <row r="145" spans="1:11" ht="43.5" x14ac:dyDescent="0.5">
      <c r="A145" s="119"/>
      <c r="B145" s="120" t="s">
        <v>272</v>
      </c>
      <c r="C145" s="121"/>
      <c r="D145" s="121"/>
      <c r="E145" s="122" t="s">
        <v>226</v>
      </c>
      <c r="F145" s="115" t="s">
        <v>220</v>
      </c>
      <c r="G145" s="136">
        <v>150</v>
      </c>
      <c r="H145" s="115" t="s">
        <v>220</v>
      </c>
      <c r="I145" s="136">
        <v>150</v>
      </c>
      <c r="J145" s="115"/>
      <c r="K145" s="113" t="s">
        <v>273</v>
      </c>
    </row>
    <row r="146" spans="1:11" ht="43.5" x14ac:dyDescent="0.5">
      <c r="A146" s="88"/>
      <c r="B146" s="120"/>
      <c r="C146" s="121"/>
      <c r="D146" s="121"/>
      <c r="E146" s="122" t="s">
        <v>228</v>
      </c>
      <c r="F146" s="115" t="s">
        <v>253</v>
      </c>
      <c r="G146" s="136">
        <v>2700</v>
      </c>
      <c r="H146" s="115" t="s">
        <v>253</v>
      </c>
      <c r="I146" s="136">
        <v>2700</v>
      </c>
      <c r="J146" s="115"/>
      <c r="K146" s="113" t="s">
        <v>274</v>
      </c>
    </row>
    <row r="147" spans="1:11" ht="43.5" x14ac:dyDescent="0.5">
      <c r="A147" s="139"/>
      <c r="B147" s="140"/>
      <c r="C147" s="141"/>
      <c r="D147" s="141"/>
      <c r="E147" s="142">
        <v>2561</v>
      </c>
      <c r="F147" s="143" t="s">
        <v>275</v>
      </c>
      <c r="G147" s="144">
        <v>5000</v>
      </c>
      <c r="H147" s="143" t="s">
        <v>275</v>
      </c>
      <c r="I147" s="144">
        <v>5000</v>
      </c>
      <c r="J147" s="143"/>
      <c r="K147" s="147" t="s">
        <v>276</v>
      </c>
    </row>
    <row r="148" spans="1:11" ht="43.5" x14ac:dyDescent="0.5">
      <c r="A148" s="82">
        <v>80</v>
      </c>
      <c r="B148" s="128" t="s">
        <v>212</v>
      </c>
      <c r="C148" s="129">
        <v>9600</v>
      </c>
      <c r="D148" s="129">
        <f>G148+G149+G150+G151+G152</f>
        <v>9600</v>
      </c>
      <c r="E148" s="130" t="s">
        <v>113</v>
      </c>
      <c r="F148" s="133" t="s">
        <v>222</v>
      </c>
      <c r="G148" s="148">
        <v>2500</v>
      </c>
      <c r="H148" s="133" t="s">
        <v>222</v>
      </c>
      <c r="I148" s="148">
        <v>2500</v>
      </c>
      <c r="J148" s="131" t="s">
        <v>223</v>
      </c>
      <c r="K148" s="135" t="s">
        <v>277</v>
      </c>
    </row>
    <row r="149" spans="1:11" ht="43.5" x14ac:dyDescent="0.5">
      <c r="A149" s="88"/>
      <c r="B149" s="120" t="s">
        <v>278</v>
      </c>
      <c r="C149" s="121"/>
      <c r="D149" s="121"/>
      <c r="E149" s="122" t="s">
        <v>226</v>
      </c>
      <c r="F149" s="115" t="s">
        <v>249</v>
      </c>
      <c r="G149" s="136">
        <v>1800</v>
      </c>
      <c r="H149" s="115" t="s">
        <v>249</v>
      </c>
      <c r="I149" s="136">
        <v>1800</v>
      </c>
      <c r="J149" s="79"/>
      <c r="K149" s="113" t="s">
        <v>277</v>
      </c>
    </row>
    <row r="150" spans="1:11" ht="43.5" x14ac:dyDescent="0.5">
      <c r="A150" s="88"/>
      <c r="B150" s="120"/>
      <c r="C150" s="121"/>
      <c r="D150" s="121"/>
      <c r="E150" s="122" t="s">
        <v>228</v>
      </c>
      <c r="F150" s="115" t="s">
        <v>220</v>
      </c>
      <c r="G150" s="151">
        <v>600</v>
      </c>
      <c r="H150" s="115" t="s">
        <v>220</v>
      </c>
      <c r="I150" s="151">
        <v>600</v>
      </c>
      <c r="J150" s="115"/>
      <c r="K150" s="113" t="s">
        <v>279</v>
      </c>
    </row>
    <row r="151" spans="1:11" ht="43.5" x14ac:dyDescent="0.5">
      <c r="A151" s="119"/>
      <c r="B151" s="120"/>
      <c r="C151" s="121"/>
      <c r="D151" s="121"/>
      <c r="E151" s="122">
        <v>2561</v>
      </c>
      <c r="F151" s="150" t="s">
        <v>222</v>
      </c>
      <c r="G151" s="136">
        <v>2000</v>
      </c>
      <c r="H151" s="150" t="s">
        <v>222</v>
      </c>
      <c r="I151" s="136">
        <v>2000</v>
      </c>
      <c r="J151" s="138"/>
      <c r="K151" s="113" t="s">
        <v>280</v>
      </c>
    </row>
    <row r="152" spans="1:11" ht="43.5" x14ac:dyDescent="0.5">
      <c r="A152" s="139"/>
      <c r="B152" s="140"/>
      <c r="C152" s="141"/>
      <c r="D152" s="141"/>
      <c r="E152" s="142"/>
      <c r="F152" s="143" t="s">
        <v>249</v>
      </c>
      <c r="G152" s="153">
        <v>2700</v>
      </c>
      <c r="H152" s="143" t="s">
        <v>249</v>
      </c>
      <c r="I152" s="153">
        <v>2700</v>
      </c>
      <c r="J152" s="143"/>
      <c r="K152" s="147" t="s">
        <v>280</v>
      </c>
    </row>
    <row r="153" spans="1:11" x14ac:dyDescent="0.5">
      <c r="A153" s="82">
        <v>81</v>
      </c>
      <c r="B153" s="120" t="s">
        <v>281</v>
      </c>
      <c r="C153" s="121">
        <v>10000</v>
      </c>
      <c r="D153" s="121">
        <v>10000</v>
      </c>
      <c r="E153" s="122" t="s">
        <v>113</v>
      </c>
      <c r="F153" s="115" t="s">
        <v>282</v>
      </c>
      <c r="G153" s="151">
        <v>10000</v>
      </c>
      <c r="H153" s="115" t="s">
        <v>282</v>
      </c>
      <c r="I153" s="151">
        <v>10000</v>
      </c>
      <c r="J153" s="115" t="s">
        <v>223</v>
      </c>
      <c r="K153" s="113" t="s">
        <v>283</v>
      </c>
    </row>
    <row r="154" spans="1:11" x14ac:dyDescent="0.5">
      <c r="A154" s="119"/>
      <c r="B154" s="120"/>
      <c r="C154" s="121"/>
      <c r="D154" s="121"/>
      <c r="E154" s="122" t="s">
        <v>226</v>
      </c>
      <c r="F154" s="115"/>
      <c r="G154" s="151"/>
      <c r="H154" s="115"/>
      <c r="I154" s="151"/>
      <c r="J154" s="115"/>
      <c r="K154" s="113"/>
    </row>
    <row r="155" spans="1:11" x14ac:dyDescent="0.5">
      <c r="A155" s="119"/>
      <c r="B155" s="120"/>
      <c r="C155" s="121"/>
      <c r="D155" s="121"/>
      <c r="E155" s="122" t="s">
        <v>228</v>
      </c>
      <c r="F155" s="115"/>
      <c r="G155" s="151"/>
      <c r="H155" s="115"/>
      <c r="I155" s="151"/>
      <c r="J155" s="115"/>
      <c r="K155" s="113"/>
    </row>
    <row r="156" spans="1:11" x14ac:dyDescent="0.5">
      <c r="A156" s="119"/>
      <c r="B156" s="120"/>
      <c r="C156" s="121"/>
      <c r="D156" s="121"/>
      <c r="E156" s="122">
        <v>2561</v>
      </c>
      <c r="F156" s="115"/>
      <c r="G156" s="151"/>
      <c r="H156" s="115"/>
      <c r="I156" s="151"/>
      <c r="J156" s="115"/>
      <c r="K156" s="113"/>
    </row>
    <row r="157" spans="1:11" ht="43.5" x14ac:dyDescent="0.5">
      <c r="A157" s="82">
        <v>82</v>
      </c>
      <c r="B157" s="128" t="s">
        <v>284</v>
      </c>
      <c r="C157" s="129">
        <v>4050</v>
      </c>
      <c r="D157" s="129">
        <f>G157+G158</f>
        <v>4050</v>
      </c>
      <c r="E157" s="130" t="s">
        <v>113</v>
      </c>
      <c r="F157" s="131" t="s">
        <v>285</v>
      </c>
      <c r="G157" s="132">
        <v>1800</v>
      </c>
      <c r="H157" s="131" t="s">
        <v>285</v>
      </c>
      <c r="I157" s="132">
        <v>1800</v>
      </c>
      <c r="J157" s="131" t="s">
        <v>223</v>
      </c>
      <c r="K157" s="135" t="s">
        <v>286</v>
      </c>
    </row>
    <row r="158" spans="1:11" ht="43.5" x14ac:dyDescent="0.5">
      <c r="A158" s="119"/>
      <c r="B158" s="120"/>
      <c r="C158" s="121"/>
      <c r="D158" s="121"/>
      <c r="E158" s="122" t="s">
        <v>226</v>
      </c>
      <c r="F158" s="115" t="s">
        <v>285</v>
      </c>
      <c r="G158" s="151">
        <v>2250</v>
      </c>
      <c r="H158" s="115" t="s">
        <v>285</v>
      </c>
      <c r="I158" s="151">
        <v>2250</v>
      </c>
      <c r="J158" s="115"/>
      <c r="K158" s="113" t="s">
        <v>287</v>
      </c>
    </row>
    <row r="159" spans="1:11" x14ac:dyDescent="0.5">
      <c r="A159" s="119"/>
      <c r="B159" s="120"/>
      <c r="C159" s="121"/>
      <c r="D159" s="121"/>
      <c r="E159" s="120" t="s">
        <v>228</v>
      </c>
      <c r="F159" s="115"/>
      <c r="G159" s="136"/>
      <c r="H159" s="115"/>
      <c r="I159" s="136"/>
      <c r="J159" s="79"/>
      <c r="K159" s="113"/>
    </row>
    <row r="160" spans="1:11" x14ac:dyDescent="0.5">
      <c r="A160" s="139"/>
      <c r="B160" s="140"/>
      <c r="C160" s="141"/>
      <c r="D160" s="141"/>
      <c r="E160" s="142">
        <v>2561</v>
      </c>
      <c r="F160" s="152"/>
      <c r="G160" s="144"/>
      <c r="H160" s="152"/>
      <c r="I160" s="144"/>
      <c r="J160" s="143"/>
      <c r="K160" s="147"/>
    </row>
    <row r="161" spans="1:11" ht="43.5" x14ac:dyDescent="0.5">
      <c r="A161" s="82">
        <v>83</v>
      </c>
      <c r="B161" s="128" t="s">
        <v>288</v>
      </c>
      <c r="C161" s="154">
        <v>17980</v>
      </c>
      <c r="D161" s="129">
        <f>G161+G163</f>
        <v>17980</v>
      </c>
      <c r="E161" s="155" t="s">
        <v>113</v>
      </c>
      <c r="F161" s="131" t="s">
        <v>289</v>
      </c>
      <c r="G161" s="148">
        <v>12100</v>
      </c>
      <c r="H161" s="131" t="s">
        <v>289</v>
      </c>
      <c r="I161" s="148">
        <v>12100</v>
      </c>
      <c r="J161" s="131" t="s">
        <v>223</v>
      </c>
      <c r="K161" s="135" t="s">
        <v>210</v>
      </c>
    </row>
    <row r="162" spans="1:11" ht="43.5" x14ac:dyDescent="0.5">
      <c r="A162" s="88"/>
      <c r="B162" s="120"/>
      <c r="C162" s="156"/>
      <c r="D162" s="121"/>
      <c r="E162" s="157" t="s">
        <v>202</v>
      </c>
      <c r="F162" s="115" t="s">
        <v>290</v>
      </c>
      <c r="G162" s="136"/>
      <c r="H162" s="115" t="s">
        <v>290</v>
      </c>
      <c r="I162" s="136"/>
      <c r="J162" s="115"/>
      <c r="K162" s="113"/>
    </row>
    <row r="163" spans="1:11" ht="43.5" x14ac:dyDescent="0.5">
      <c r="A163" s="158"/>
      <c r="B163" s="120"/>
      <c r="C163" s="156"/>
      <c r="D163" s="121"/>
      <c r="E163" s="157" t="s">
        <v>203</v>
      </c>
      <c r="F163" s="150" t="s">
        <v>291</v>
      </c>
      <c r="G163" s="136">
        <v>5880</v>
      </c>
      <c r="H163" s="150" t="s">
        <v>291</v>
      </c>
      <c r="I163" s="136">
        <v>5880</v>
      </c>
      <c r="J163" s="79"/>
      <c r="K163" s="113" t="s">
        <v>292</v>
      </c>
    </row>
    <row r="164" spans="1:11" x14ac:dyDescent="0.5">
      <c r="A164" s="159"/>
      <c r="B164" s="140"/>
      <c r="C164" s="160"/>
      <c r="D164" s="141"/>
      <c r="E164" s="161">
        <v>2561</v>
      </c>
      <c r="F164" s="152" t="s">
        <v>290</v>
      </c>
      <c r="G164" s="144"/>
      <c r="H164" s="152" t="s">
        <v>290</v>
      </c>
      <c r="I164" s="144"/>
      <c r="J164" s="143"/>
      <c r="K164" s="147"/>
    </row>
    <row r="165" spans="1:11" ht="43.5" x14ac:dyDescent="0.5">
      <c r="A165" s="82">
        <v>84</v>
      </c>
      <c r="B165" s="120" t="s">
        <v>293</v>
      </c>
      <c r="C165" s="129">
        <v>2470</v>
      </c>
      <c r="D165" s="156">
        <v>2470</v>
      </c>
      <c r="E165" s="130" t="s">
        <v>113</v>
      </c>
      <c r="F165" s="150" t="s">
        <v>294</v>
      </c>
      <c r="G165" s="156">
        <v>2470</v>
      </c>
      <c r="H165" s="150" t="s">
        <v>294</v>
      </c>
      <c r="I165" s="156">
        <v>2470</v>
      </c>
      <c r="J165" s="131" t="s">
        <v>223</v>
      </c>
      <c r="K165" s="113" t="s">
        <v>295</v>
      </c>
    </row>
    <row r="166" spans="1:11" x14ac:dyDescent="0.5">
      <c r="A166" s="158"/>
      <c r="B166" s="120"/>
      <c r="C166" s="121"/>
      <c r="D166" s="156"/>
      <c r="E166" s="122" t="s">
        <v>202</v>
      </c>
      <c r="F166" s="115"/>
      <c r="G166" s="136"/>
      <c r="H166" s="115"/>
      <c r="I166" s="136"/>
      <c r="J166" s="115"/>
      <c r="K166" s="113"/>
    </row>
    <row r="167" spans="1:11" x14ac:dyDescent="0.5">
      <c r="A167" s="88"/>
      <c r="B167" s="120"/>
      <c r="C167" s="121"/>
      <c r="D167" s="156"/>
      <c r="E167" s="122" t="s">
        <v>203</v>
      </c>
      <c r="F167" s="150"/>
      <c r="G167" s="136"/>
      <c r="H167" s="150"/>
      <c r="I167" s="136"/>
      <c r="J167" s="115"/>
      <c r="K167" s="113"/>
    </row>
    <row r="168" spans="1:11" x14ac:dyDescent="0.5">
      <c r="A168" s="119"/>
      <c r="B168" s="120"/>
      <c r="C168" s="121"/>
      <c r="D168" s="156"/>
      <c r="E168" s="122">
        <v>2561</v>
      </c>
      <c r="F168" s="150"/>
      <c r="G168" s="136"/>
      <c r="H168" s="150"/>
      <c r="I168" s="136"/>
      <c r="J168" s="115"/>
      <c r="K168" s="113"/>
    </row>
    <row r="169" spans="1:11" ht="43.5" x14ac:dyDescent="0.5">
      <c r="A169" s="107">
        <v>85</v>
      </c>
      <c r="B169" s="83" t="s">
        <v>296</v>
      </c>
      <c r="C169" s="84">
        <v>27830.75</v>
      </c>
      <c r="D169" s="84">
        <f>G169+G170+G171+G172+G173+G174+G175+G176+G177+G178+G179+G180</f>
        <v>27830.75</v>
      </c>
      <c r="E169" s="85" t="s">
        <v>113</v>
      </c>
      <c r="F169" s="72" t="s">
        <v>297</v>
      </c>
      <c r="G169" s="71">
        <v>113</v>
      </c>
      <c r="H169" s="72" t="s">
        <v>297</v>
      </c>
      <c r="I169" s="71">
        <v>113</v>
      </c>
      <c r="J169" s="72" t="s">
        <v>223</v>
      </c>
      <c r="K169" s="70" t="s">
        <v>298</v>
      </c>
    </row>
    <row r="170" spans="1:11" ht="43.5" x14ac:dyDescent="0.5">
      <c r="A170" s="80"/>
      <c r="B170" s="89"/>
      <c r="C170" s="90"/>
      <c r="D170" s="90"/>
      <c r="E170" s="92" t="s">
        <v>202</v>
      </c>
      <c r="F170" s="79" t="s">
        <v>299</v>
      </c>
      <c r="G170" s="78">
        <v>1737.5</v>
      </c>
      <c r="H170" s="79" t="s">
        <v>299</v>
      </c>
      <c r="I170" s="78">
        <v>1737.5</v>
      </c>
      <c r="J170" s="79"/>
      <c r="K170" s="77" t="s">
        <v>300</v>
      </c>
    </row>
    <row r="171" spans="1:11" ht="43.5" x14ac:dyDescent="0.5">
      <c r="A171" s="73"/>
      <c r="B171" s="89"/>
      <c r="C171" s="90"/>
      <c r="D171" s="90"/>
      <c r="E171" s="92" t="s">
        <v>203</v>
      </c>
      <c r="F171" s="79" t="s">
        <v>297</v>
      </c>
      <c r="G171" s="78">
        <v>1071</v>
      </c>
      <c r="H171" s="79" t="s">
        <v>297</v>
      </c>
      <c r="I171" s="78">
        <v>1071</v>
      </c>
      <c r="J171" s="79"/>
      <c r="K171" s="77" t="s">
        <v>301</v>
      </c>
    </row>
    <row r="172" spans="1:11" ht="43.5" x14ac:dyDescent="0.5">
      <c r="A172" s="80"/>
      <c r="B172" s="89"/>
      <c r="C172" s="90"/>
      <c r="D172" s="90"/>
      <c r="E172" s="92">
        <v>2561</v>
      </c>
      <c r="F172" s="79" t="s">
        <v>297</v>
      </c>
      <c r="G172" s="78">
        <v>2722.25</v>
      </c>
      <c r="H172" s="79" t="s">
        <v>297</v>
      </c>
      <c r="I172" s="78">
        <v>2722.25</v>
      </c>
      <c r="J172" s="79"/>
      <c r="K172" s="77" t="s">
        <v>302</v>
      </c>
    </row>
    <row r="173" spans="1:11" ht="43.5" x14ac:dyDescent="0.5">
      <c r="A173" s="73"/>
      <c r="B173" s="89"/>
      <c r="C173" s="90"/>
      <c r="D173" s="90"/>
      <c r="E173" s="92"/>
      <c r="F173" s="79" t="s">
        <v>303</v>
      </c>
      <c r="G173" s="78">
        <v>3100</v>
      </c>
      <c r="H173" s="79" t="s">
        <v>303</v>
      </c>
      <c r="I173" s="78">
        <v>3100</v>
      </c>
      <c r="J173" s="79"/>
      <c r="K173" s="77" t="s">
        <v>304</v>
      </c>
    </row>
    <row r="174" spans="1:11" ht="43.5" x14ac:dyDescent="0.5">
      <c r="A174" s="80"/>
      <c r="B174" s="89"/>
      <c r="C174" s="90"/>
      <c r="D174" s="90"/>
      <c r="E174" s="92"/>
      <c r="F174" s="79" t="s">
        <v>305</v>
      </c>
      <c r="G174" s="78">
        <v>2900</v>
      </c>
      <c r="H174" s="79" t="s">
        <v>305</v>
      </c>
      <c r="I174" s="78">
        <v>2900</v>
      </c>
      <c r="J174" s="79"/>
      <c r="K174" s="77" t="s">
        <v>306</v>
      </c>
    </row>
    <row r="175" spans="1:11" ht="43.5" x14ac:dyDescent="0.5">
      <c r="A175" s="80"/>
      <c r="B175" s="89"/>
      <c r="C175" s="90"/>
      <c r="D175" s="90"/>
      <c r="E175" s="92"/>
      <c r="F175" s="79" t="s">
        <v>303</v>
      </c>
      <c r="G175" s="78">
        <v>4000</v>
      </c>
      <c r="H175" s="79" t="s">
        <v>303</v>
      </c>
      <c r="I175" s="78">
        <v>4000</v>
      </c>
      <c r="J175" s="79"/>
      <c r="K175" s="77" t="s">
        <v>307</v>
      </c>
    </row>
    <row r="176" spans="1:11" ht="43.5" x14ac:dyDescent="0.5">
      <c r="A176" s="80"/>
      <c r="B176" s="89"/>
      <c r="C176" s="90"/>
      <c r="D176" s="90"/>
      <c r="E176" s="92"/>
      <c r="F176" s="79" t="s">
        <v>308</v>
      </c>
      <c r="G176" s="78">
        <v>1365</v>
      </c>
      <c r="H176" s="79" t="s">
        <v>308</v>
      </c>
      <c r="I176" s="78">
        <v>1365</v>
      </c>
      <c r="J176" s="79"/>
      <c r="K176" s="77" t="s">
        <v>309</v>
      </c>
    </row>
    <row r="177" spans="1:11" ht="43.5" x14ac:dyDescent="0.5">
      <c r="A177" s="80"/>
      <c r="B177" s="89"/>
      <c r="C177" s="90"/>
      <c r="D177" s="90"/>
      <c r="E177" s="92"/>
      <c r="F177" s="79" t="s">
        <v>310</v>
      </c>
      <c r="G177" s="78">
        <v>332</v>
      </c>
      <c r="H177" s="79" t="s">
        <v>310</v>
      </c>
      <c r="I177" s="78">
        <v>332</v>
      </c>
      <c r="J177" s="79"/>
      <c r="K177" s="77" t="s">
        <v>311</v>
      </c>
    </row>
    <row r="178" spans="1:11" ht="43.5" x14ac:dyDescent="0.5">
      <c r="A178" s="80"/>
      <c r="B178" s="89"/>
      <c r="C178" s="90"/>
      <c r="D178" s="90"/>
      <c r="E178" s="92"/>
      <c r="F178" s="79" t="s">
        <v>312</v>
      </c>
      <c r="G178" s="78">
        <v>7825</v>
      </c>
      <c r="H178" s="79" t="s">
        <v>312</v>
      </c>
      <c r="I178" s="78">
        <v>7825</v>
      </c>
      <c r="J178" s="79"/>
      <c r="K178" s="77" t="s">
        <v>313</v>
      </c>
    </row>
    <row r="179" spans="1:11" ht="43.5" x14ac:dyDescent="0.5">
      <c r="A179" s="80"/>
      <c r="B179" s="89"/>
      <c r="C179" s="90"/>
      <c r="D179" s="90"/>
      <c r="E179" s="92"/>
      <c r="F179" s="79" t="s">
        <v>312</v>
      </c>
      <c r="G179" s="78">
        <v>2425</v>
      </c>
      <c r="H179" s="79" t="s">
        <v>312</v>
      </c>
      <c r="I179" s="78">
        <v>2425</v>
      </c>
      <c r="J179" s="79"/>
      <c r="K179" s="77" t="s">
        <v>314</v>
      </c>
    </row>
    <row r="180" spans="1:11" ht="43.5" x14ac:dyDescent="0.5">
      <c r="A180" s="101"/>
      <c r="B180" s="95"/>
      <c r="C180" s="96"/>
      <c r="D180" s="96"/>
      <c r="E180" s="98"/>
      <c r="F180" s="99" t="s">
        <v>310</v>
      </c>
      <c r="G180" s="81">
        <v>240</v>
      </c>
      <c r="H180" s="99" t="s">
        <v>310</v>
      </c>
      <c r="I180" s="81">
        <v>240</v>
      </c>
      <c r="J180" s="99"/>
      <c r="K180" s="105" t="s">
        <v>315</v>
      </c>
    </row>
    <row r="181" spans="1:11" ht="43.5" x14ac:dyDescent="0.5">
      <c r="A181" s="88">
        <v>86</v>
      </c>
      <c r="B181" s="89" t="s">
        <v>316</v>
      </c>
      <c r="C181" s="90">
        <v>4800</v>
      </c>
      <c r="D181" s="90">
        <f>G181</f>
        <v>4800</v>
      </c>
      <c r="E181" s="162" t="s">
        <v>113</v>
      </c>
      <c r="F181" s="79" t="s">
        <v>317</v>
      </c>
      <c r="G181" s="78">
        <v>4800</v>
      </c>
      <c r="H181" s="79" t="s">
        <v>317</v>
      </c>
      <c r="I181" s="78">
        <v>4800</v>
      </c>
      <c r="J181" s="79" t="s">
        <v>223</v>
      </c>
      <c r="K181" s="77" t="s">
        <v>318</v>
      </c>
    </row>
    <row r="182" spans="1:11" x14ac:dyDescent="0.5">
      <c r="A182" s="117"/>
      <c r="B182" s="89"/>
      <c r="C182" s="90"/>
      <c r="D182" s="90"/>
      <c r="E182" s="162" t="s">
        <v>202</v>
      </c>
      <c r="F182" s="79"/>
      <c r="G182" s="78"/>
      <c r="H182" s="79"/>
      <c r="I182" s="78"/>
      <c r="J182" s="79"/>
      <c r="K182" s="77"/>
    </row>
    <row r="183" spans="1:11" x14ac:dyDescent="0.5">
      <c r="A183" s="117"/>
      <c r="B183" s="89"/>
      <c r="C183" s="90"/>
      <c r="D183" s="90"/>
      <c r="E183" s="162" t="s">
        <v>203</v>
      </c>
      <c r="F183" s="79"/>
      <c r="G183" s="78"/>
      <c r="H183" s="79"/>
      <c r="I183" s="78"/>
      <c r="J183" s="79"/>
      <c r="K183" s="77"/>
    </row>
    <row r="184" spans="1:11" x14ac:dyDescent="0.5">
      <c r="A184" s="118"/>
      <c r="B184" s="95"/>
      <c r="C184" s="96"/>
      <c r="D184" s="96"/>
      <c r="E184" s="163">
        <v>2561</v>
      </c>
      <c r="F184" s="99"/>
      <c r="G184" s="81"/>
      <c r="H184" s="99"/>
      <c r="I184" s="81"/>
      <c r="J184" s="99"/>
      <c r="K184" s="105"/>
    </row>
    <row r="185" spans="1:11" ht="43.5" x14ac:dyDescent="0.5">
      <c r="A185" s="107">
        <v>87</v>
      </c>
      <c r="B185" s="83" t="s">
        <v>296</v>
      </c>
      <c r="C185" s="84">
        <v>21875.18</v>
      </c>
      <c r="D185" s="84">
        <f>G185+G186+G187+G188+G189+G190+G191</f>
        <v>21875.18</v>
      </c>
      <c r="E185" s="85" t="s">
        <v>113</v>
      </c>
      <c r="F185" s="87" t="s">
        <v>297</v>
      </c>
      <c r="G185" s="71">
        <v>8706</v>
      </c>
      <c r="H185" s="72" t="s">
        <v>297</v>
      </c>
      <c r="I185" s="71">
        <v>8706</v>
      </c>
      <c r="J185" s="72" t="s">
        <v>223</v>
      </c>
      <c r="K185" s="70" t="s">
        <v>319</v>
      </c>
    </row>
    <row r="186" spans="1:11" ht="43.5" x14ac:dyDescent="0.5">
      <c r="A186" s="80"/>
      <c r="B186" s="89"/>
      <c r="C186" s="90"/>
      <c r="D186" s="90"/>
      <c r="E186" s="92" t="s">
        <v>202</v>
      </c>
      <c r="F186" s="93" t="s">
        <v>297</v>
      </c>
      <c r="G186" s="78">
        <v>798</v>
      </c>
      <c r="H186" s="79" t="s">
        <v>297</v>
      </c>
      <c r="I186" s="78">
        <v>798</v>
      </c>
      <c r="J186" s="79"/>
      <c r="K186" s="77" t="s">
        <v>320</v>
      </c>
    </row>
    <row r="187" spans="1:11" ht="43.5" x14ac:dyDescent="0.5">
      <c r="A187" s="80"/>
      <c r="B187" s="89"/>
      <c r="C187" s="90"/>
      <c r="D187" s="90"/>
      <c r="E187" s="92" t="s">
        <v>203</v>
      </c>
      <c r="F187" s="93" t="s">
        <v>297</v>
      </c>
      <c r="G187" s="78">
        <v>711</v>
      </c>
      <c r="H187" s="79" t="s">
        <v>297</v>
      </c>
      <c r="I187" s="78">
        <v>711</v>
      </c>
      <c r="J187" s="79"/>
      <c r="K187" s="77" t="s">
        <v>321</v>
      </c>
    </row>
    <row r="188" spans="1:11" ht="43.5" x14ac:dyDescent="0.5">
      <c r="A188" s="80"/>
      <c r="B188" s="89"/>
      <c r="C188" s="90"/>
      <c r="D188" s="90"/>
      <c r="E188" s="92">
        <v>2561</v>
      </c>
      <c r="F188" s="93" t="s">
        <v>310</v>
      </c>
      <c r="G188" s="78">
        <v>235</v>
      </c>
      <c r="H188" s="79" t="s">
        <v>310</v>
      </c>
      <c r="I188" s="78">
        <v>235</v>
      </c>
      <c r="J188" s="79"/>
      <c r="K188" s="77" t="s">
        <v>322</v>
      </c>
    </row>
    <row r="189" spans="1:11" ht="43.5" x14ac:dyDescent="0.5">
      <c r="A189" s="73"/>
      <c r="B189" s="89"/>
      <c r="C189" s="90"/>
      <c r="D189" s="90"/>
      <c r="E189" s="92"/>
      <c r="F189" s="93" t="s">
        <v>312</v>
      </c>
      <c r="G189" s="78">
        <v>1510</v>
      </c>
      <c r="H189" s="79" t="s">
        <v>312</v>
      </c>
      <c r="I189" s="78">
        <v>1510</v>
      </c>
      <c r="J189" s="79"/>
      <c r="K189" s="77" t="s">
        <v>323</v>
      </c>
    </row>
    <row r="190" spans="1:11" ht="43.5" x14ac:dyDescent="0.5">
      <c r="A190" s="80"/>
      <c r="B190" s="89"/>
      <c r="C190" s="90"/>
      <c r="D190" s="90"/>
      <c r="E190" s="92"/>
      <c r="F190" s="93" t="s">
        <v>312</v>
      </c>
      <c r="G190" s="78">
        <v>8560.18</v>
      </c>
      <c r="H190" s="79" t="s">
        <v>312</v>
      </c>
      <c r="I190" s="78">
        <v>8560.18</v>
      </c>
      <c r="J190" s="79"/>
      <c r="K190" s="77" t="s">
        <v>324</v>
      </c>
    </row>
    <row r="191" spans="1:11" ht="43.5" x14ac:dyDescent="0.5">
      <c r="A191" s="101"/>
      <c r="B191" s="95"/>
      <c r="C191" s="96"/>
      <c r="D191" s="96"/>
      <c r="E191" s="98"/>
      <c r="F191" s="100" t="s">
        <v>325</v>
      </c>
      <c r="G191" s="81">
        <v>1355</v>
      </c>
      <c r="H191" s="99" t="s">
        <v>325</v>
      </c>
      <c r="I191" s="81">
        <v>1355</v>
      </c>
      <c r="J191" s="99"/>
      <c r="K191" s="105" t="s">
        <v>326</v>
      </c>
    </row>
    <row r="192" spans="1:11" ht="43.5" x14ac:dyDescent="0.5">
      <c r="A192" s="107">
        <v>88</v>
      </c>
      <c r="B192" s="83" t="s">
        <v>327</v>
      </c>
      <c r="C192" s="84">
        <v>560</v>
      </c>
      <c r="D192" s="84">
        <f>G192</f>
        <v>560</v>
      </c>
      <c r="E192" s="85" t="s">
        <v>113</v>
      </c>
      <c r="F192" s="72" t="s">
        <v>328</v>
      </c>
      <c r="G192" s="71">
        <v>560</v>
      </c>
      <c r="H192" s="72" t="s">
        <v>328</v>
      </c>
      <c r="I192" s="71">
        <v>560</v>
      </c>
      <c r="J192" s="72" t="s">
        <v>223</v>
      </c>
      <c r="K192" s="70" t="s">
        <v>329</v>
      </c>
    </row>
    <row r="193" spans="1:11" x14ac:dyDescent="0.5">
      <c r="A193" s="73"/>
      <c r="B193" s="89"/>
      <c r="C193" s="90"/>
      <c r="D193" s="90"/>
      <c r="E193" s="92" t="s">
        <v>202</v>
      </c>
      <c r="F193" s="79"/>
      <c r="G193" s="78"/>
      <c r="H193" s="79"/>
      <c r="I193" s="78"/>
      <c r="J193" s="79"/>
      <c r="K193" s="77"/>
    </row>
    <row r="194" spans="1:11" x14ac:dyDescent="0.5">
      <c r="A194" s="80"/>
      <c r="B194" s="89"/>
      <c r="C194" s="90"/>
      <c r="D194" s="90"/>
      <c r="E194" s="92" t="s">
        <v>203</v>
      </c>
      <c r="F194" s="79"/>
      <c r="G194" s="78"/>
      <c r="H194" s="79"/>
      <c r="I194" s="78"/>
      <c r="J194" s="79"/>
      <c r="K194" s="77"/>
    </row>
    <row r="195" spans="1:11" x14ac:dyDescent="0.5">
      <c r="A195" s="101"/>
      <c r="B195" s="95"/>
      <c r="C195" s="96"/>
      <c r="D195" s="96"/>
      <c r="E195" s="98">
        <v>2561</v>
      </c>
      <c r="F195" s="99"/>
      <c r="G195" s="81"/>
      <c r="H195" s="99"/>
      <c r="I195" s="81"/>
      <c r="J195" s="99"/>
      <c r="K195" s="105"/>
    </row>
    <row r="196" spans="1:11" ht="43.5" x14ac:dyDescent="0.5">
      <c r="A196" s="107">
        <v>89</v>
      </c>
      <c r="B196" s="83" t="s">
        <v>330</v>
      </c>
      <c r="C196" s="84">
        <v>5400</v>
      </c>
      <c r="D196" s="84">
        <f>G196</f>
        <v>5400</v>
      </c>
      <c r="E196" s="85" t="s">
        <v>113</v>
      </c>
      <c r="F196" s="72" t="s">
        <v>331</v>
      </c>
      <c r="G196" s="71">
        <v>5400</v>
      </c>
      <c r="H196" s="72" t="s">
        <v>331</v>
      </c>
      <c r="I196" s="71">
        <v>5400</v>
      </c>
      <c r="J196" s="72" t="s">
        <v>223</v>
      </c>
      <c r="K196" s="70" t="s">
        <v>332</v>
      </c>
    </row>
    <row r="197" spans="1:11" x14ac:dyDescent="0.5">
      <c r="A197" s="80"/>
      <c r="B197" s="89"/>
      <c r="C197" s="90"/>
      <c r="D197" s="90"/>
      <c r="E197" s="92" t="s">
        <v>202</v>
      </c>
      <c r="F197" s="79"/>
      <c r="G197" s="78"/>
      <c r="H197" s="79"/>
      <c r="I197" s="78"/>
      <c r="J197" s="79"/>
      <c r="K197" s="77"/>
    </row>
    <row r="198" spans="1:11" x14ac:dyDescent="0.5">
      <c r="A198" s="80"/>
      <c r="B198" s="89"/>
      <c r="C198" s="90"/>
      <c r="D198" s="90"/>
      <c r="E198" s="92" t="s">
        <v>203</v>
      </c>
      <c r="F198" s="79"/>
      <c r="G198" s="78"/>
      <c r="H198" s="79"/>
      <c r="I198" s="78"/>
      <c r="J198" s="79"/>
      <c r="K198" s="77"/>
    </row>
    <row r="199" spans="1:11" x14ac:dyDescent="0.5">
      <c r="A199" s="101"/>
      <c r="B199" s="95"/>
      <c r="C199" s="96"/>
      <c r="D199" s="96"/>
      <c r="E199" s="98">
        <v>2561</v>
      </c>
      <c r="F199" s="99"/>
      <c r="G199" s="81"/>
      <c r="H199" s="99"/>
      <c r="I199" s="81"/>
      <c r="J199" s="99"/>
      <c r="K199" s="105"/>
    </row>
    <row r="200" spans="1:11" ht="43.5" x14ac:dyDescent="0.5">
      <c r="A200" s="107">
        <v>90</v>
      </c>
      <c r="B200" s="83" t="s">
        <v>296</v>
      </c>
      <c r="C200" s="84">
        <v>21857.25</v>
      </c>
      <c r="D200" s="84">
        <f>G200+G201+G202+G203+G204+G205+G206+G207+G208+G209</f>
        <v>21857.25</v>
      </c>
      <c r="E200" s="85" t="s">
        <v>113</v>
      </c>
      <c r="F200" s="72" t="s">
        <v>297</v>
      </c>
      <c r="G200" s="71">
        <v>10437.25</v>
      </c>
      <c r="H200" s="72" t="s">
        <v>297</v>
      </c>
      <c r="I200" s="71">
        <v>10437.25</v>
      </c>
      <c r="J200" s="79" t="s">
        <v>223</v>
      </c>
      <c r="K200" s="70" t="s">
        <v>333</v>
      </c>
    </row>
    <row r="201" spans="1:11" ht="43.5" x14ac:dyDescent="0.5">
      <c r="A201" s="73"/>
      <c r="B201" s="89" t="s">
        <v>334</v>
      </c>
      <c r="C201" s="90"/>
      <c r="D201" s="90"/>
      <c r="E201" s="92" t="s">
        <v>202</v>
      </c>
      <c r="F201" s="79" t="s">
        <v>297</v>
      </c>
      <c r="G201" s="78">
        <v>216.25</v>
      </c>
      <c r="H201" s="79" t="s">
        <v>297</v>
      </c>
      <c r="I201" s="78">
        <v>216.25</v>
      </c>
      <c r="J201" s="89"/>
      <c r="K201" s="77" t="s">
        <v>335</v>
      </c>
    </row>
    <row r="202" spans="1:11" ht="43.5" x14ac:dyDescent="0.5">
      <c r="A202" s="80"/>
      <c r="B202" s="89"/>
      <c r="C202" s="90"/>
      <c r="D202" s="90"/>
      <c r="E202" s="92" t="s">
        <v>203</v>
      </c>
      <c r="F202" s="79" t="s">
        <v>310</v>
      </c>
      <c r="G202" s="78">
        <v>1791</v>
      </c>
      <c r="H202" s="79" t="s">
        <v>310</v>
      </c>
      <c r="I202" s="78">
        <v>1791</v>
      </c>
      <c r="J202" s="79"/>
      <c r="K202" s="77" t="s">
        <v>336</v>
      </c>
    </row>
    <row r="203" spans="1:11" ht="43.5" x14ac:dyDescent="0.5">
      <c r="A203" s="80"/>
      <c r="B203" s="89"/>
      <c r="C203" s="90"/>
      <c r="D203" s="90"/>
      <c r="E203" s="92">
        <v>2561</v>
      </c>
      <c r="F203" s="79" t="s">
        <v>337</v>
      </c>
      <c r="G203" s="78">
        <v>1450</v>
      </c>
      <c r="H203" s="79" t="s">
        <v>337</v>
      </c>
      <c r="I203" s="78">
        <v>1450</v>
      </c>
      <c r="J203" s="79"/>
      <c r="K203" s="77" t="s">
        <v>338</v>
      </c>
    </row>
    <row r="204" spans="1:11" ht="43.5" x14ac:dyDescent="0.5">
      <c r="A204" s="80"/>
      <c r="B204" s="89"/>
      <c r="C204" s="90"/>
      <c r="D204" s="90"/>
      <c r="E204" s="92"/>
      <c r="F204" s="79" t="s">
        <v>312</v>
      </c>
      <c r="G204" s="78">
        <v>1285</v>
      </c>
      <c r="H204" s="79" t="s">
        <v>312</v>
      </c>
      <c r="I204" s="78">
        <v>1285</v>
      </c>
      <c r="J204" s="79"/>
      <c r="K204" s="77" t="s">
        <v>339</v>
      </c>
    </row>
    <row r="205" spans="1:11" ht="43.5" x14ac:dyDescent="0.5">
      <c r="A205" s="80"/>
      <c r="B205" s="89"/>
      <c r="C205" s="90"/>
      <c r="D205" s="90"/>
      <c r="E205" s="92"/>
      <c r="F205" s="79" t="s">
        <v>308</v>
      </c>
      <c r="G205" s="78">
        <v>455</v>
      </c>
      <c r="H205" s="79" t="s">
        <v>308</v>
      </c>
      <c r="I205" s="78">
        <v>455</v>
      </c>
      <c r="J205" s="79"/>
      <c r="K205" s="77" t="s">
        <v>340</v>
      </c>
    </row>
    <row r="206" spans="1:11" ht="43.5" x14ac:dyDescent="0.5">
      <c r="A206" s="80"/>
      <c r="B206" s="89"/>
      <c r="C206" s="90"/>
      <c r="D206" s="90"/>
      <c r="E206" s="92"/>
      <c r="F206" s="79" t="s">
        <v>312</v>
      </c>
      <c r="G206" s="78">
        <v>620</v>
      </c>
      <c r="H206" s="79" t="s">
        <v>312</v>
      </c>
      <c r="I206" s="78">
        <v>620</v>
      </c>
      <c r="J206" s="79"/>
      <c r="K206" s="77" t="s">
        <v>341</v>
      </c>
    </row>
    <row r="207" spans="1:11" ht="43.5" x14ac:dyDescent="0.5">
      <c r="A207" s="80"/>
      <c r="B207" s="89"/>
      <c r="C207" s="90"/>
      <c r="D207" s="90"/>
      <c r="E207" s="92"/>
      <c r="F207" s="79" t="s">
        <v>297</v>
      </c>
      <c r="G207" s="78">
        <v>905.75</v>
      </c>
      <c r="H207" s="79" t="s">
        <v>297</v>
      </c>
      <c r="I207" s="78">
        <v>905.75</v>
      </c>
      <c r="J207" s="79"/>
      <c r="K207" s="77" t="s">
        <v>342</v>
      </c>
    </row>
    <row r="208" spans="1:11" ht="43.5" x14ac:dyDescent="0.5">
      <c r="A208" s="80"/>
      <c r="B208" s="89"/>
      <c r="C208" s="90"/>
      <c r="D208" s="90"/>
      <c r="E208" s="92"/>
      <c r="F208" s="79" t="s">
        <v>312</v>
      </c>
      <c r="G208" s="78">
        <v>3662</v>
      </c>
      <c r="H208" s="79" t="s">
        <v>312</v>
      </c>
      <c r="I208" s="78">
        <v>3662</v>
      </c>
      <c r="J208" s="79"/>
      <c r="K208" s="77" t="s">
        <v>343</v>
      </c>
    </row>
    <row r="209" spans="1:11" ht="43.5" x14ac:dyDescent="0.5">
      <c r="A209" s="101"/>
      <c r="B209" s="95"/>
      <c r="C209" s="96"/>
      <c r="D209" s="96"/>
      <c r="E209" s="98"/>
      <c r="F209" s="99" t="s">
        <v>325</v>
      </c>
      <c r="G209" s="81">
        <v>1035</v>
      </c>
      <c r="H209" s="99" t="s">
        <v>325</v>
      </c>
      <c r="I209" s="81">
        <v>1035</v>
      </c>
      <c r="J209" s="99"/>
      <c r="K209" s="105" t="s">
        <v>344</v>
      </c>
    </row>
    <row r="210" spans="1:11" ht="43.5" x14ac:dyDescent="0.5">
      <c r="A210" s="107">
        <v>91</v>
      </c>
      <c r="B210" s="83" t="s">
        <v>296</v>
      </c>
      <c r="C210" s="84">
        <v>25785</v>
      </c>
      <c r="D210" s="84">
        <f>G210+G211+G212+G213+G214+G215+G216+G217+G218+G219+G220+G221+G222+G223</f>
        <v>25785</v>
      </c>
      <c r="E210" s="85" t="s">
        <v>113</v>
      </c>
      <c r="F210" s="72" t="s">
        <v>297</v>
      </c>
      <c r="G210" s="71">
        <v>960.5</v>
      </c>
      <c r="H210" s="72" t="s">
        <v>297</v>
      </c>
      <c r="I210" s="71">
        <v>960.5</v>
      </c>
      <c r="J210" s="72" t="s">
        <v>223</v>
      </c>
      <c r="K210" s="70" t="s">
        <v>345</v>
      </c>
    </row>
    <row r="211" spans="1:11" ht="43.5" x14ac:dyDescent="0.5">
      <c r="A211" s="73"/>
      <c r="B211" s="89"/>
      <c r="C211" s="90"/>
      <c r="D211" s="90"/>
      <c r="E211" s="92" t="s">
        <v>202</v>
      </c>
      <c r="F211" s="79" t="s">
        <v>346</v>
      </c>
      <c r="G211" s="78">
        <v>2250</v>
      </c>
      <c r="H211" s="79" t="s">
        <v>346</v>
      </c>
      <c r="I211" s="78">
        <v>2250</v>
      </c>
      <c r="J211" s="79"/>
      <c r="K211" s="77" t="s">
        <v>347</v>
      </c>
    </row>
    <row r="212" spans="1:11" ht="43.5" x14ac:dyDescent="0.5">
      <c r="A212" s="80"/>
      <c r="B212" s="89"/>
      <c r="C212" s="90"/>
      <c r="D212" s="90"/>
      <c r="E212" s="92" t="s">
        <v>203</v>
      </c>
      <c r="F212" s="79" t="s">
        <v>348</v>
      </c>
      <c r="G212" s="78">
        <v>2320</v>
      </c>
      <c r="H212" s="79" t="s">
        <v>348</v>
      </c>
      <c r="I212" s="78">
        <v>2320</v>
      </c>
      <c r="J212" s="79"/>
      <c r="K212" s="77" t="s">
        <v>349</v>
      </c>
    </row>
    <row r="213" spans="1:11" ht="43.5" x14ac:dyDescent="0.5">
      <c r="A213" s="80"/>
      <c r="B213" s="89"/>
      <c r="C213" s="90"/>
      <c r="D213" s="90"/>
      <c r="E213" s="92">
        <v>2561</v>
      </c>
      <c r="F213" s="79" t="s">
        <v>308</v>
      </c>
      <c r="G213" s="78">
        <v>910</v>
      </c>
      <c r="H213" s="79" t="s">
        <v>308</v>
      </c>
      <c r="I213" s="78">
        <v>910</v>
      </c>
      <c r="J213" s="89"/>
      <c r="K213" s="77" t="s">
        <v>350</v>
      </c>
    </row>
    <row r="214" spans="1:11" ht="43.5" x14ac:dyDescent="0.5">
      <c r="A214" s="80"/>
      <c r="B214" s="89"/>
      <c r="C214" s="90"/>
      <c r="D214" s="90"/>
      <c r="E214" s="92"/>
      <c r="F214" s="79" t="s">
        <v>351</v>
      </c>
      <c r="G214" s="78">
        <v>1571.5</v>
      </c>
      <c r="H214" s="79" t="s">
        <v>351</v>
      </c>
      <c r="I214" s="78">
        <v>1571.5</v>
      </c>
      <c r="J214" s="79"/>
      <c r="K214" s="77" t="s">
        <v>352</v>
      </c>
    </row>
    <row r="215" spans="1:11" ht="43.5" x14ac:dyDescent="0.5">
      <c r="A215" s="80"/>
      <c r="B215" s="89"/>
      <c r="C215" s="90"/>
      <c r="D215" s="90"/>
      <c r="E215" s="92"/>
      <c r="F215" s="79" t="s">
        <v>353</v>
      </c>
      <c r="G215" s="78">
        <v>1330</v>
      </c>
      <c r="H215" s="79" t="s">
        <v>353</v>
      </c>
      <c r="I215" s="78">
        <v>1330</v>
      </c>
      <c r="J215" s="79"/>
      <c r="K215" s="77" t="s">
        <v>354</v>
      </c>
    </row>
    <row r="216" spans="1:11" ht="43.5" x14ac:dyDescent="0.5">
      <c r="A216" s="73"/>
      <c r="B216" s="89"/>
      <c r="C216" s="90"/>
      <c r="D216" s="90"/>
      <c r="E216" s="92"/>
      <c r="F216" s="79" t="s">
        <v>355</v>
      </c>
      <c r="G216" s="78">
        <v>3160</v>
      </c>
      <c r="H216" s="79" t="s">
        <v>355</v>
      </c>
      <c r="I216" s="78">
        <v>3160</v>
      </c>
      <c r="J216" s="79"/>
      <c r="K216" s="77" t="s">
        <v>356</v>
      </c>
    </row>
    <row r="217" spans="1:11" ht="43.5" x14ac:dyDescent="0.5">
      <c r="A217" s="80"/>
      <c r="B217" s="89"/>
      <c r="C217" s="90"/>
      <c r="D217" s="90"/>
      <c r="E217" s="92"/>
      <c r="F217" s="79" t="s">
        <v>305</v>
      </c>
      <c r="G217" s="78">
        <v>1800</v>
      </c>
      <c r="H217" s="79" t="s">
        <v>305</v>
      </c>
      <c r="I217" s="78">
        <v>1800</v>
      </c>
      <c r="J217" s="79"/>
      <c r="K217" s="77" t="s">
        <v>357</v>
      </c>
    </row>
    <row r="218" spans="1:11" ht="43.5" x14ac:dyDescent="0.5">
      <c r="A218" s="80"/>
      <c r="B218" s="89"/>
      <c r="C218" s="90"/>
      <c r="D218" s="90"/>
      <c r="E218" s="92"/>
      <c r="F218" s="79" t="s">
        <v>310</v>
      </c>
      <c r="G218" s="78">
        <v>798</v>
      </c>
      <c r="H218" s="79" t="s">
        <v>310</v>
      </c>
      <c r="I218" s="78">
        <v>798</v>
      </c>
      <c r="J218" s="79"/>
      <c r="K218" s="77" t="s">
        <v>358</v>
      </c>
    </row>
    <row r="219" spans="1:11" ht="43.5" x14ac:dyDescent="0.5">
      <c r="A219" s="80"/>
      <c r="B219" s="89"/>
      <c r="C219" s="90"/>
      <c r="D219" s="90"/>
      <c r="E219" s="92"/>
      <c r="F219" s="79" t="s">
        <v>312</v>
      </c>
      <c r="G219" s="78">
        <v>1385</v>
      </c>
      <c r="H219" s="79" t="s">
        <v>312</v>
      </c>
      <c r="I219" s="78">
        <v>1385</v>
      </c>
      <c r="J219" s="79"/>
      <c r="K219" s="77" t="s">
        <v>359</v>
      </c>
    </row>
    <row r="220" spans="1:11" ht="43.5" x14ac:dyDescent="0.5">
      <c r="A220" s="73"/>
      <c r="B220" s="89"/>
      <c r="C220" s="90"/>
      <c r="D220" s="90"/>
      <c r="E220" s="92"/>
      <c r="F220" s="79" t="s">
        <v>297</v>
      </c>
      <c r="G220" s="78">
        <v>3030</v>
      </c>
      <c r="H220" s="79" t="s">
        <v>297</v>
      </c>
      <c r="I220" s="78">
        <v>3030</v>
      </c>
      <c r="J220" s="79"/>
      <c r="K220" s="77" t="s">
        <v>360</v>
      </c>
    </row>
    <row r="221" spans="1:11" ht="43.5" x14ac:dyDescent="0.5">
      <c r="A221" s="80"/>
      <c r="B221" s="89"/>
      <c r="C221" s="90"/>
      <c r="D221" s="90"/>
      <c r="E221" s="92"/>
      <c r="F221" s="79" t="s">
        <v>312</v>
      </c>
      <c r="G221" s="78">
        <v>3665</v>
      </c>
      <c r="H221" s="79" t="s">
        <v>312</v>
      </c>
      <c r="I221" s="78">
        <v>3665</v>
      </c>
      <c r="J221" s="79"/>
      <c r="K221" s="77" t="s">
        <v>361</v>
      </c>
    </row>
    <row r="222" spans="1:11" ht="43.5" x14ac:dyDescent="0.5">
      <c r="A222" s="80"/>
      <c r="B222" s="89"/>
      <c r="C222" s="90"/>
      <c r="D222" s="90"/>
      <c r="E222" s="92"/>
      <c r="F222" s="79" t="s">
        <v>325</v>
      </c>
      <c r="G222" s="78">
        <v>2055</v>
      </c>
      <c r="H222" s="79" t="s">
        <v>325</v>
      </c>
      <c r="I222" s="78">
        <v>2055</v>
      </c>
      <c r="J222" s="79"/>
      <c r="K222" s="77" t="s">
        <v>362</v>
      </c>
    </row>
    <row r="223" spans="1:11" ht="43.5" x14ac:dyDescent="0.5">
      <c r="A223" s="101"/>
      <c r="B223" s="95"/>
      <c r="C223" s="96"/>
      <c r="D223" s="96"/>
      <c r="E223" s="98"/>
      <c r="F223" s="99" t="s">
        <v>325</v>
      </c>
      <c r="G223" s="81">
        <v>550</v>
      </c>
      <c r="H223" s="99" t="s">
        <v>325</v>
      </c>
      <c r="I223" s="81">
        <v>550</v>
      </c>
      <c r="J223" s="95"/>
      <c r="K223" s="105" t="s">
        <v>363</v>
      </c>
    </row>
    <row r="224" spans="1:11" ht="43.5" x14ac:dyDescent="0.5">
      <c r="A224" s="107">
        <v>92</v>
      </c>
      <c r="B224" s="83" t="s">
        <v>364</v>
      </c>
      <c r="C224" s="84">
        <v>12200</v>
      </c>
      <c r="D224" s="84">
        <f>G224+G225+G226+G227</f>
        <v>12200</v>
      </c>
      <c r="E224" s="85" t="s">
        <v>113</v>
      </c>
      <c r="F224" s="72" t="s">
        <v>365</v>
      </c>
      <c r="G224" s="71">
        <v>1400</v>
      </c>
      <c r="H224" s="72" t="s">
        <v>365</v>
      </c>
      <c r="I224" s="71">
        <v>1400</v>
      </c>
      <c r="J224" s="72" t="s">
        <v>223</v>
      </c>
      <c r="K224" s="70" t="s">
        <v>366</v>
      </c>
    </row>
    <row r="225" spans="1:11" ht="43.5" x14ac:dyDescent="0.5">
      <c r="A225" s="80"/>
      <c r="B225" s="89"/>
      <c r="C225" s="90"/>
      <c r="D225" s="90"/>
      <c r="E225" s="92" t="s">
        <v>202</v>
      </c>
      <c r="F225" s="79" t="s">
        <v>367</v>
      </c>
      <c r="G225" s="78">
        <v>4200</v>
      </c>
      <c r="H225" s="79" t="s">
        <v>367</v>
      </c>
      <c r="I225" s="78">
        <v>4200</v>
      </c>
      <c r="J225" s="79"/>
      <c r="K225" s="77" t="s">
        <v>368</v>
      </c>
    </row>
    <row r="226" spans="1:11" ht="43.5" x14ac:dyDescent="0.5">
      <c r="A226" s="80"/>
      <c r="B226" s="89"/>
      <c r="C226" s="90"/>
      <c r="D226" s="90"/>
      <c r="E226" s="92" t="s">
        <v>203</v>
      </c>
      <c r="F226" s="79" t="s">
        <v>369</v>
      </c>
      <c r="G226" s="78">
        <v>3800</v>
      </c>
      <c r="H226" s="79" t="s">
        <v>369</v>
      </c>
      <c r="I226" s="78">
        <v>3800</v>
      </c>
      <c r="J226" s="79"/>
      <c r="K226" s="77" t="s">
        <v>370</v>
      </c>
    </row>
    <row r="227" spans="1:11" ht="43.5" x14ac:dyDescent="0.5">
      <c r="A227" s="101"/>
      <c r="B227" s="95"/>
      <c r="C227" s="96"/>
      <c r="D227" s="96"/>
      <c r="E227" s="98">
        <v>2561</v>
      </c>
      <c r="F227" s="99" t="s">
        <v>369</v>
      </c>
      <c r="G227" s="81">
        <v>2800</v>
      </c>
      <c r="H227" s="99" t="s">
        <v>369</v>
      </c>
      <c r="I227" s="81">
        <v>2800</v>
      </c>
      <c r="J227" s="99"/>
      <c r="K227" s="105" t="s">
        <v>371</v>
      </c>
    </row>
    <row r="228" spans="1:11" ht="43.5" x14ac:dyDescent="0.5">
      <c r="A228" s="107">
        <v>93</v>
      </c>
      <c r="B228" s="83" t="s">
        <v>372</v>
      </c>
      <c r="C228" s="84">
        <v>570</v>
      </c>
      <c r="D228" s="84">
        <f>G228</f>
        <v>570</v>
      </c>
      <c r="E228" s="85" t="s">
        <v>113</v>
      </c>
      <c r="F228" s="72" t="s">
        <v>373</v>
      </c>
      <c r="G228" s="71">
        <v>570</v>
      </c>
      <c r="H228" s="72" t="s">
        <v>373</v>
      </c>
      <c r="I228" s="71">
        <v>570</v>
      </c>
      <c r="J228" s="79" t="s">
        <v>223</v>
      </c>
      <c r="K228" s="70" t="s">
        <v>374</v>
      </c>
    </row>
    <row r="229" spans="1:11" x14ac:dyDescent="0.5">
      <c r="A229" s="80"/>
      <c r="B229" s="89"/>
      <c r="C229" s="90"/>
      <c r="D229" s="90"/>
      <c r="E229" s="92" t="s">
        <v>202</v>
      </c>
      <c r="F229" s="79"/>
      <c r="G229" s="78"/>
      <c r="H229" s="79"/>
      <c r="I229" s="78"/>
      <c r="J229" s="79"/>
      <c r="K229" s="77"/>
    </row>
    <row r="230" spans="1:11" x14ac:dyDescent="0.5">
      <c r="A230" s="80"/>
      <c r="B230" s="89"/>
      <c r="C230" s="90"/>
      <c r="D230" s="90"/>
      <c r="E230" s="92" t="s">
        <v>203</v>
      </c>
      <c r="F230" s="79"/>
      <c r="G230" s="78"/>
      <c r="H230" s="79"/>
      <c r="I230" s="78"/>
      <c r="J230" s="79"/>
      <c r="K230" s="77"/>
    </row>
    <row r="231" spans="1:11" x14ac:dyDescent="0.5">
      <c r="A231" s="101"/>
      <c r="B231" s="95"/>
      <c r="C231" s="96"/>
      <c r="D231" s="96"/>
      <c r="E231" s="98">
        <v>2561</v>
      </c>
      <c r="F231" s="99"/>
      <c r="G231" s="81"/>
      <c r="H231" s="99"/>
      <c r="I231" s="81"/>
      <c r="J231" s="99"/>
      <c r="K231" s="105"/>
    </row>
    <row r="232" spans="1:11" ht="43.5" x14ac:dyDescent="0.5">
      <c r="A232" s="107">
        <v>94</v>
      </c>
      <c r="B232" s="83" t="s">
        <v>364</v>
      </c>
      <c r="C232" s="84">
        <v>30600</v>
      </c>
      <c r="D232" s="84">
        <f>G232+G233+G234+G235</f>
        <v>30600</v>
      </c>
      <c r="E232" s="85" t="s">
        <v>113</v>
      </c>
      <c r="F232" s="72" t="s">
        <v>375</v>
      </c>
      <c r="G232" s="71">
        <v>16200</v>
      </c>
      <c r="H232" s="72" t="s">
        <v>375</v>
      </c>
      <c r="I232" s="71">
        <v>16200</v>
      </c>
      <c r="J232" s="79" t="s">
        <v>223</v>
      </c>
      <c r="K232" s="70" t="s">
        <v>376</v>
      </c>
    </row>
    <row r="233" spans="1:11" ht="43.5" x14ac:dyDescent="0.5">
      <c r="A233" s="73"/>
      <c r="B233" s="89"/>
      <c r="C233" s="90"/>
      <c r="D233" s="78"/>
      <c r="E233" s="92" t="s">
        <v>202</v>
      </c>
      <c r="F233" s="79" t="s">
        <v>365</v>
      </c>
      <c r="G233" s="78">
        <v>2700</v>
      </c>
      <c r="H233" s="79" t="s">
        <v>365</v>
      </c>
      <c r="I233" s="78">
        <v>2700</v>
      </c>
      <c r="J233" s="79"/>
      <c r="K233" s="77" t="s">
        <v>377</v>
      </c>
    </row>
    <row r="234" spans="1:11" ht="43.5" x14ac:dyDescent="0.5">
      <c r="A234" s="80"/>
      <c r="B234" s="89"/>
      <c r="C234" s="90"/>
      <c r="D234" s="90"/>
      <c r="E234" s="92" t="s">
        <v>203</v>
      </c>
      <c r="F234" s="79" t="s">
        <v>378</v>
      </c>
      <c r="G234" s="78">
        <v>5400</v>
      </c>
      <c r="H234" s="79" t="s">
        <v>378</v>
      </c>
      <c r="I234" s="78">
        <v>5400</v>
      </c>
      <c r="J234" s="89"/>
      <c r="K234" s="77" t="s">
        <v>379</v>
      </c>
    </row>
    <row r="235" spans="1:11" ht="43.5" x14ac:dyDescent="0.5">
      <c r="A235" s="101"/>
      <c r="B235" s="95"/>
      <c r="C235" s="96"/>
      <c r="D235" s="96"/>
      <c r="E235" s="98">
        <v>2561</v>
      </c>
      <c r="F235" s="99" t="s">
        <v>369</v>
      </c>
      <c r="G235" s="81">
        <v>6300</v>
      </c>
      <c r="H235" s="99" t="s">
        <v>369</v>
      </c>
      <c r="I235" s="81">
        <v>6300</v>
      </c>
      <c r="J235" s="99"/>
      <c r="K235" s="105" t="s">
        <v>380</v>
      </c>
    </row>
    <row r="236" spans="1:11" ht="43.5" x14ac:dyDescent="0.5">
      <c r="A236" s="107">
        <v>95</v>
      </c>
      <c r="B236" s="83" t="s">
        <v>327</v>
      </c>
      <c r="C236" s="84">
        <v>560</v>
      </c>
      <c r="D236" s="84">
        <f>G236</f>
        <v>560</v>
      </c>
      <c r="E236" s="85" t="s">
        <v>113</v>
      </c>
      <c r="F236" s="72" t="s">
        <v>381</v>
      </c>
      <c r="G236" s="71">
        <v>560</v>
      </c>
      <c r="H236" s="72" t="s">
        <v>381</v>
      </c>
      <c r="I236" s="71">
        <v>560</v>
      </c>
      <c r="J236" s="79" t="s">
        <v>223</v>
      </c>
      <c r="K236" s="70" t="s">
        <v>382</v>
      </c>
    </row>
    <row r="237" spans="1:11" x14ac:dyDescent="0.5">
      <c r="A237" s="80"/>
      <c r="B237" s="89"/>
      <c r="C237" s="90"/>
      <c r="D237" s="90"/>
      <c r="E237" s="92" t="s">
        <v>202</v>
      </c>
      <c r="F237" s="79"/>
      <c r="G237" s="78"/>
      <c r="H237" s="79"/>
      <c r="I237" s="78"/>
      <c r="J237" s="79"/>
      <c r="K237" s="77"/>
    </row>
    <row r="238" spans="1:11" x14ac:dyDescent="0.5">
      <c r="A238" s="80"/>
      <c r="B238" s="89"/>
      <c r="C238" s="90"/>
      <c r="D238" s="90"/>
      <c r="E238" s="92" t="s">
        <v>203</v>
      </c>
      <c r="F238" s="79"/>
      <c r="G238" s="78"/>
      <c r="H238" s="79"/>
      <c r="I238" s="78"/>
      <c r="J238" s="79"/>
      <c r="K238" s="77"/>
    </row>
    <row r="239" spans="1:11" x14ac:dyDescent="0.5">
      <c r="A239" s="164"/>
      <c r="B239" s="95"/>
      <c r="C239" s="96"/>
      <c r="D239" s="96"/>
      <c r="E239" s="98">
        <v>2561</v>
      </c>
      <c r="F239" s="99"/>
      <c r="G239" s="81"/>
      <c r="H239" s="99"/>
      <c r="I239" s="81"/>
      <c r="J239" s="99"/>
      <c r="K239" s="105"/>
    </row>
    <row r="240" spans="1:11" ht="43.5" x14ac:dyDescent="0.5">
      <c r="A240" s="107">
        <v>96</v>
      </c>
      <c r="B240" s="83" t="s">
        <v>296</v>
      </c>
      <c r="C240" s="84">
        <v>29671.5</v>
      </c>
      <c r="D240" s="84">
        <f>G240+G241+G242+G243+G244+G245+G246+G247+G248</f>
        <v>29671.5</v>
      </c>
      <c r="E240" s="85" t="s">
        <v>113</v>
      </c>
      <c r="F240" s="72" t="s">
        <v>297</v>
      </c>
      <c r="G240" s="71">
        <v>9220.5</v>
      </c>
      <c r="H240" s="72" t="s">
        <v>297</v>
      </c>
      <c r="I240" s="71">
        <v>9220.5</v>
      </c>
      <c r="J240" s="79" t="s">
        <v>223</v>
      </c>
      <c r="K240" s="70" t="s">
        <v>383</v>
      </c>
    </row>
    <row r="241" spans="1:11" ht="43.5" x14ac:dyDescent="0.5">
      <c r="A241" s="80"/>
      <c r="B241" s="89"/>
      <c r="C241" s="90"/>
      <c r="D241" s="90"/>
      <c r="E241" s="92" t="s">
        <v>202</v>
      </c>
      <c r="F241" s="79" t="s">
        <v>305</v>
      </c>
      <c r="G241" s="78">
        <v>2900</v>
      </c>
      <c r="H241" s="79" t="s">
        <v>305</v>
      </c>
      <c r="I241" s="78">
        <v>2900</v>
      </c>
      <c r="J241" s="79"/>
      <c r="K241" s="77" t="s">
        <v>384</v>
      </c>
    </row>
    <row r="242" spans="1:11" ht="65.25" x14ac:dyDescent="0.5">
      <c r="A242" s="80"/>
      <c r="B242" s="89"/>
      <c r="C242" s="90"/>
      <c r="D242" s="90"/>
      <c r="E242" s="92" t="s">
        <v>203</v>
      </c>
      <c r="F242" s="79" t="s">
        <v>310</v>
      </c>
      <c r="G242" s="78">
        <v>326</v>
      </c>
      <c r="H242" s="79" t="s">
        <v>310</v>
      </c>
      <c r="I242" s="78">
        <v>326</v>
      </c>
      <c r="J242" s="79"/>
      <c r="K242" s="77" t="s">
        <v>385</v>
      </c>
    </row>
    <row r="243" spans="1:11" ht="65.25" x14ac:dyDescent="0.5">
      <c r="A243" s="80"/>
      <c r="B243" s="89"/>
      <c r="C243" s="90"/>
      <c r="D243" s="90"/>
      <c r="E243" s="92">
        <v>2561</v>
      </c>
      <c r="F243" s="79" t="s">
        <v>310</v>
      </c>
      <c r="G243" s="78">
        <v>874</v>
      </c>
      <c r="H243" s="79" t="s">
        <v>310</v>
      </c>
      <c r="I243" s="78">
        <v>874</v>
      </c>
      <c r="J243" s="79"/>
      <c r="K243" s="77" t="s">
        <v>386</v>
      </c>
    </row>
    <row r="244" spans="1:11" ht="43.5" x14ac:dyDescent="0.5">
      <c r="A244" s="80"/>
      <c r="B244" s="89"/>
      <c r="C244" s="90"/>
      <c r="D244" s="90"/>
      <c r="E244" s="92"/>
      <c r="F244" s="79" t="s">
        <v>355</v>
      </c>
      <c r="G244" s="78">
        <v>3870</v>
      </c>
      <c r="H244" s="79" t="s">
        <v>355</v>
      </c>
      <c r="I244" s="78">
        <v>3870</v>
      </c>
      <c r="J244" s="79"/>
      <c r="K244" s="77" t="s">
        <v>387</v>
      </c>
    </row>
    <row r="245" spans="1:11" ht="43.5" x14ac:dyDescent="0.5">
      <c r="A245" s="80"/>
      <c r="B245" s="89"/>
      <c r="C245" s="90"/>
      <c r="D245" s="90"/>
      <c r="E245" s="92"/>
      <c r="F245" s="79" t="s">
        <v>308</v>
      </c>
      <c r="G245" s="78">
        <v>910</v>
      </c>
      <c r="H245" s="79" t="s">
        <v>308</v>
      </c>
      <c r="I245" s="78">
        <v>910</v>
      </c>
      <c r="J245" s="79"/>
      <c r="K245" s="77" t="s">
        <v>388</v>
      </c>
    </row>
    <row r="246" spans="1:11" ht="43.5" x14ac:dyDescent="0.5">
      <c r="A246" s="80"/>
      <c r="B246" s="89"/>
      <c r="C246" s="90"/>
      <c r="D246" s="90"/>
      <c r="E246" s="92"/>
      <c r="F246" s="79" t="s">
        <v>312</v>
      </c>
      <c r="G246" s="78">
        <v>7161</v>
      </c>
      <c r="H246" s="79" t="s">
        <v>312</v>
      </c>
      <c r="I246" s="78">
        <v>7161</v>
      </c>
      <c r="J246" s="79"/>
      <c r="K246" s="77" t="s">
        <v>389</v>
      </c>
    </row>
    <row r="247" spans="1:11" ht="43.5" x14ac:dyDescent="0.5">
      <c r="A247" s="80"/>
      <c r="B247" s="89"/>
      <c r="C247" s="90"/>
      <c r="D247" s="90"/>
      <c r="E247" s="92"/>
      <c r="F247" s="79" t="s">
        <v>312</v>
      </c>
      <c r="G247" s="78">
        <v>2895</v>
      </c>
      <c r="H247" s="79" t="s">
        <v>312</v>
      </c>
      <c r="I247" s="78">
        <v>2895</v>
      </c>
      <c r="J247" s="79"/>
      <c r="K247" s="77" t="s">
        <v>390</v>
      </c>
    </row>
    <row r="248" spans="1:11" ht="43.5" x14ac:dyDescent="0.5">
      <c r="A248" s="101"/>
      <c r="B248" s="95"/>
      <c r="C248" s="96"/>
      <c r="D248" s="96"/>
      <c r="E248" s="98"/>
      <c r="F248" s="99" t="s">
        <v>325</v>
      </c>
      <c r="G248" s="81">
        <v>1515</v>
      </c>
      <c r="H248" s="99" t="s">
        <v>325</v>
      </c>
      <c r="I248" s="81">
        <v>1515</v>
      </c>
      <c r="J248" s="99"/>
      <c r="K248" s="105" t="s">
        <v>391</v>
      </c>
    </row>
    <row r="249" spans="1:11" ht="43.5" x14ac:dyDescent="0.5">
      <c r="A249" s="107">
        <v>97</v>
      </c>
      <c r="B249" s="83" t="s">
        <v>327</v>
      </c>
      <c r="C249" s="84">
        <v>1020</v>
      </c>
      <c r="D249" s="84">
        <f>G249</f>
        <v>1020</v>
      </c>
      <c r="E249" s="85" t="s">
        <v>113</v>
      </c>
      <c r="F249" s="72" t="s">
        <v>381</v>
      </c>
      <c r="G249" s="71">
        <v>1020</v>
      </c>
      <c r="H249" s="72" t="s">
        <v>381</v>
      </c>
      <c r="I249" s="71">
        <v>1020</v>
      </c>
      <c r="J249" s="72" t="s">
        <v>223</v>
      </c>
      <c r="K249" s="70" t="s">
        <v>392</v>
      </c>
    </row>
    <row r="250" spans="1:11" x14ac:dyDescent="0.5">
      <c r="A250" s="80"/>
      <c r="B250" s="89"/>
      <c r="C250" s="90"/>
      <c r="D250" s="90"/>
      <c r="E250" s="92" t="s">
        <v>202</v>
      </c>
      <c r="F250" s="79"/>
      <c r="G250" s="78"/>
      <c r="H250" s="79"/>
      <c r="I250" s="78"/>
      <c r="J250" s="79"/>
      <c r="K250" s="77"/>
    </row>
    <row r="251" spans="1:11" x14ac:dyDescent="0.5">
      <c r="A251" s="80"/>
      <c r="B251" s="89"/>
      <c r="C251" s="90"/>
      <c r="D251" s="90"/>
      <c r="E251" s="92" t="s">
        <v>203</v>
      </c>
      <c r="F251" s="79"/>
      <c r="G251" s="78"/>
      <c r="H251" s="79"/>
      <c r="I251" s="78"/>
      <c r="J251" s="79"/>
      <c r="K251" s="77"/>
    </row>
    <row r="252" spans="1:11" x14ac:dyDescent="0.5">
      <c r="A252" s="101"/>
      <c r="B252" s="95"/>
      <c r="C252" s="96"/>
      <c r="D252" s="96"/>
      <c r="E252" s="98">
        <v>2561</v>
      </c>
      <c r="F252" s="99"/>
      <c r="G252" s="81"/>
      <c r="H252" s="99"/>
      <c r="I252" s="81"/>
      <c r="J252" s="99"/>
      <c r="K252" s="105"/>
    </row>
    <row r="253" spans="1:11" ht="43.5" x14ac:dyDescent="0.5">
      <c r="A253" s="107">
        <v>98</v>
      </c>
      <c r="B253" s="83" t="s">
        <v>327</v>
      </c>
      <c r="C253" s="84">
        <v>7400</v>
      </c>
      <c r="D253" s="84">
        <f>G253+G254</f>
        <v>7400</v>
      </c>
      <c r="E253" s="85" t="s">
        <v>113</v>
      </c>
      <c r="F253" s="72" t="s">
        <v>381</v>
      </c>
      <c r="G253" s="71">
        <v>800</v>
      </c>
      <c r="H253" s="72" t="s">
        <v>381</v>
      </c>
      <c r="I253" s="71">
        <v>800</v>
      </c>
      <c r="J253" s="72" t="s">
        <v>223</v>
      </c>
      <c r="K253" s="70" t="s">
        <v>393</v>
      </c>
    </row>
    <row r="254" spans="1:11" ht="43.5" x14ac:dyDescent="0.5">
      <c r="A254" s="80"/>
      <c r="B254" s="89"/>
      <c r="C254" s="90"/>
      <c r="D254" s="90"/>
      <c r="E254" s="92" t="s">
        <v>202</v>
      </c>
      <c r="F254" s="79" t="s">
        <v>381</v>
      </c>
      <c r="G254" s="78">
        <v>6600</v>
      </c>
      <c r="H254" s="79" t="s">
        <v>381</v>
      </c>
      <c r="I254" s="78">
        <v>6600</v>
      </c>
      <c r="J254" s="79"/>
      <c r="K254" s="77" t="s">
        <v>394</v>
      </c>
    </row>
    <row r="255" spans="1:11" x14ac:dyDescent="0.5">
      <c r="A255" s="80"/>
      <c r="B255" s="89"/>
      <c r="C255" s="90"/>
      <c r="D255" s="90"/>
      <c r="E255" s="92" t="s">
        <v>203</v>
      </c>
      <c r="F255" s="79"/>
      <c r="G255" s="78"/>
      <c r="H255" s="79"/>
      <c r="I255" s="78"/>
      <c r="J255" s="79"/>
      <c r="K255" s="77"/>
    </row>
    <row r="256" spans="1:11" x14ac:dyDescent="0.5">
      <c r="A256" s="101"/>
      <c r="B256" s="95"/>
      <c r="C256" s="96"/>
      <c r="D256" s="96"/>
      <c r="E256" s="98">
        <v>2561</v>
      </c>
      <c r="F256" s="99"/>
      <c r="G256" s="81"/>
      <c r="H256" s="99"/>
      <c r="I256" s="81"/>
      <c r="J256" s="99"/>
      <c r="K256" s="105"/>
    </row>
    <row r="257" spans="1:11" ht="43.5" x14ac:dyDescent="0.5">
      <c r="A257" s="107">
        <v>99</v>
      </c>
      <c r="B257" s="83" t="s">
        <v>395</v>
      </c>
      <c r="C257" s="84">
        <v>5600</v>
      </c>
      <c r="D257" s="84">
        <f>G257</f>
        <v>5600</v>
      </c>
      <c r="E257" s="85" t="s">
        <v>113</v>
      </c>
      <c r="F257" s="72" t="s">
        <v>396</v>
      </c>
      <c r="G257" s="71">
        <v>5600</v>
      </c>
      <c r="H257" s="72" t="s">
        <v>396</v>
      </c>
      <c r="I257" s="71">
        <v>5600</v>
      </c>
      <c r="J257" s="72" t="s">
        <v>223</v>
      </c>
      <c r="K257" s="70" t="s">
        <v>397</v>
      </c>
    </row>
    <row r="258" spans="1:11" x14ac:dyDescent="0.5">
      <c r="A258" s="80"/>
      <c r="B258" s="89"/>
      <c r="C258" s="90"/>
      <c r="D258" s="90"/>
      <c r="E258" s="92" t="s">
        <v>202</v>
      </c>
      <c r="F258" s="79"/>
      <c r="G258" s="78"/>
      <c r="H258" s="79"/>
      <c r="I258" s="78"/>
      <c r="J258" s="79"/>
      <c r="K258" s="77"/>
    </row>
    <row r="259" spans="1:11" x14ac:dyDescent="0.5">
      <c r="A259" s="80"/>
      <c r="B259" s="89"/>
      <c r="C259" s="90"/>
      <c r="D259" s="90"/>
      <c r="E259" s="92" t="s">
        <v>203</v>
      </c>
      <c r="F259" s="79"/>
      <c r="G259" s="78"/>
      <c r="H259" s="79"/>
      <c r="I259" s="78"/>
      <c r="J259" s="79"/>
      <c r="K259" s="77"/>
    </row>
    <row r="260" spans="1:11" x14ac:dyDescent="0.5">
      <c r="A260" s="101"/>
      <c r="B260" s="95"/>
      <c r="C260" s="96"/>
      <c r="D260" s="96"/>
      <c r="E260" s="98">
        <v>2561</v>
      </c>
      <c r="F260" s="99"/>
      <c r="G260" s="81"/>
      <c r="H260" s="99"/>
      <c r="I260" s="81"/>
      <c r="J260" s="99"/>
      <c r="K260" s="105"/>
    </row>
    <row r="261" spans="1:11" ht="43.5" x14ac:dyDescent="0.5">
      <c r="A261" s="107">
        <v>100</v>
      </c>
      <c r="B261" s="83" t="s">
        <v>296</v>
      </c>
      <c r="C261" s="84">
        <v>31149</v>
      </c>
      <c r="D261" s="84">
        <f>G261+G262+G263+G264</f>
        <v>31149</v>
      </c>
      <c r="E261" s="85" t="s">
        <v>113</v>
      </c>
      <c r="F261" s="72" t="s">
        <v>297</v>
      </c>
      <c r="G261" s="71">
        <v>22969</v>
      </c>
      <c r="H261" s="72" t="s">
        <v>297</v>
      </c>
      <c r="I261" s="71">
        <v>22969</v>
      </c>
      <c r="J261" s="72" t="s">
        <v>223</v>
      </c>
      <c r="K261" s="70" t="s">
        <v>398</v>
      </c>
    </row>
    <row r="262" spans="1:11" ht="43.5" x14ac:dyDescent="0.5">
      <c r="A262" s="80"/>
      <c r="B262" s="89" t="s">
        <v>334</v>
      </c>
      <c r="C262" s="90"/>
      <c r="D262" s="90"/>
      <c r="E262" s="92" t="s">
        <v>202</v>
      </c>
      <c r="F262" s="79" t="s">
        <v>355</v>
      </c>
      <c r="G262" s="78">
        <v>2505</v>
      </c>
      <c r="H262" s="79" t="s">
        <v>355</v>
      </c>
      <c r="I262" s="78">
        <v>2505</v>
      </c>
      <c r="J262" s="79"/>
      <c r="K262" s="77" t="s">
        <v>399</v>
      </c>
    </row>
    <row r="263" spans="1:11" ht="43.5" x14ac:dyDescent="0.5">
      <c r="A263" s="80"/>
      <c r="B263" s="89"/>
      <c r="C263" s="90"/>
      <c r="D263" s="90"/>
      <c r="E263" s="92" t="s">
        <v>203</v>
      </c>
      <c r="F263" s="79" t="s">
        <v>355</v>
      </c>
      <c r="G263" s="78">
        <v>4710</v>
      </c>
      <c r="H263" s="79" t="s">
        <v>355</v>
      </c>
      <c r="I263" s="78">
        <v>4710</v>
      </c>
      <c r="J263" s="79"/>
      <c r="K263" s="77" t="s">
        <v>400</v>
      </c>
    </row>
    <row r="264" spans="1:11" ht="43.5" x14ac:dyDescent="0.5">
      <c r="A264" s="101"/>
      <c r="B264" s="95"/>
      <c r="C264" s="96"/>
      <c r="D264" s="96"/>
      <c r="E264" s="98">
        <v>2561</v>
      </c>
      <c r="F264" s="99" t="s">
        <v>325</v>
      </c>
      <c r="G264" s="81">
        <v>965</v>
      </c>
      <c r="H264" s="99" t="s">
        <v>325</v>
      </c>
      <c r="I264" s="81">
        <v>965</v>
      </c>
      <c r="J264" s="99"/>
      <c r="K264" s="105" t="s">
        <v>401</v>
      </c>
    </row>
    <row r="265" spans="1:11" ht="43.5" x14ac:dyDescent="0.5">
      <c r="A265" s="107">
        <v>101</v>
      </c>
      <c r="B265" s="83" t="s">
        <v>296</v>
      </c>
      <c r="C265" s="84">
        <v>33456.5</v>
      </c>
      <c r="D265" s="84">
        <f>G265+G266+G267+G268+G269+G270+G271</f>
        <v>33456.5</v>
      </c>
      <c r="E265" s="85" t="s">
        <v>113</v>
      </c>
      <c r="F265" s="72" t="s">
        <v>297</v>
      </c>
      <c r="G265" s="71">
        <v>5245.5</v>
      </c>
      <c r="H265" s="72" t="s">
        <v>297</v>
      </c>
      <c r="I265" s="71">
        <v>5245.5</v>
      </c>
      <c r="J265" s="72" t="s">
        <v>223</v>
      </c>
      <c r="K265" s="70" t="s">
        <v>402</v>
      </c>
    </row>
    <row r="266" spans="1:11" ht="43.5" x14ac:dyDescent="0.5">
      <c r="A266" s="80"/>
      <c r="B266" s="89"/>
      <c r="C266" s="90"/>
      <c r="D266" s="90"/>
      <c r="E266" s="92" t="s">
        <v>202</v>
      </c>
      <c r="F266" s="79" t="s">
        <v>297</v>
      </c>
      <c r="G266" s="78">
        <v>1527.5</v>
      </c>
      <c r="H266" s="79" t="s">
        <v>297</v>
      </c>
      <c r="I266" s="78">
        <v>1527.5</v>
      </c>
      <c r="J266" s="79"/>
      <c r="K266" s="77" t="s">
        <v>403</v>
      </c>
    </row>
    <row r="267" spans="1:11" ht="43.5" x14ac:dyDescent="0.5">
      <c r="A267" s="80"/>
      <c r="B267" s="89"/>
      <c r="C267" s="90"/>
      <c r="D267" s="90"/>
      <c r="E267" s="92" t="s">
        <v>203</v>
      </c>
      <c r="F267" s="79" t="s">
        <v>297</v>
      </c>
      <c r="G267" s="78">
        <v>10218.5</v>
      </c>
      <c r="H267" s="79" t="s">
        <v>297</v>
      </c>
      <c r="I267" s="78">
        <v>10218.5</v>
      </c>
      <c r="J267" s="79"/>
      <c r="K267" s="77" t="s">
        <v>404</v>
      </c>
    </row>
    <row r="268" spans="1:11" ht="43.5" x14ac:dyDescent="0.5">
      <c r="A268" s="80"/>
      <c r="B268" s="89"/>
      <c r="C268" s="90"/>
      <c r="D268" s="90"/>
      <c r="E268" s="92">
        <v>2561</v>
      </c>
      <c r="F268" s="79" t="s">
        <v>297</v>
      </c>
      <c r="G268" s="78">
        <v>143</v>
      </c>
      <c r="H268" s="79" t="s">
        <v>297</v>
      </c>
      <c r="I268" s="78">
        <v>143</v>
      </c>
      <c r="J268" s="79"/>
      <c r="K268" s="77" t="s">
        <v>405</v>
      </c>
    </row>
    <row r="269" spans="1:11" ht="43.5" x14ac:dyDescent="0.5">
      <c r="A269" s="80"/>
      <c r="B269" s="89"/>
      <c r="C269" s="90"/>
      <c r="D269" s="90"/>
      <c r="E269" s="92"/>
      <c r="F269" s="79" t="s">
        <v>351</v>
      </c>
      <c r="G269" s="78">
        <v>372</v>
      </c>
      <c r="H269" s="79" t="s">
        <v>351</v>
      </c>
      <c r="I269" s="78">
        <v>372</v>
      </c>
      <c r="J269" s="79"/>
      <c r="K269" s="77" t="s">
        <v>406</v>
      </c>
    </row>
    <row r="270" spans="1:11" ht="43.5" x14ac:dyDescent="0.5">
      <c r="A270" s="80"/>
      <c r="B270" s="89"/>
      <c r="C270" s="90"/>
      <c r="D270" s="90"/>
      <c r="E270" s="92"/>
      <c r="F270" s="79" t="s">
        <v>407</v>
      </c>
      <c r="G270" s="78">
        <v>3950</v>
      </c>
      <c r="H270" s="79" t="s">
        <v>407</v>
      </c>
      <c r="I270" s="78">
        <v>3950</v>
      </c>
      <c r="J270" s="79"/>
      <c r="K270" s="77" t="s">
        <v>408</v>
      </c>
    </row>
    <row r="271" spans="1:11" ht="43.5" x14ac:dyDescent="0.5">
      <c r="A271" s="101"/>
      <c r="B271" s="95"/>
      <c r="C271" s="96"/>
      <c r="D271" s="96"/>
      <c r="E271" s="98"/>
      <c r="F271" s="99" t="s">
        <v>409</v>
      </c>
      <c r="G271" s="81">
        <v>12000</v>
      </c>
      <c r="H271" s="99" t="s">
        <v>409</v>
      </c>
      <c r="I271" s="81">
        <v>12000</v>
      </c>
      <c r="J271" s="99"/>
      <c r="K271" s="105" t="s">
        <v>410</v>
      </c>
    </row>
    <row r="272" spans="1:11" ht="43.5" x14ac:dyDescent="0.5">
      <c r="A272" s="107">
        <v>102</v>
      </c>
      <c r="B272" s="83" t="s">
        <v>296</v>
      </c>
      <c r="C272" s="84">
        <v>21037.25</v>
      </c>
      <c r="D272" s="84">
        <f>G272+G273+G274+G275+G276+G277+G278+G279+G280+G281+G282</f>
        <v>21037.25</v>
      </c>
      <c r="E272" s="85" t="s">
        <v>113</v>
      </c>
      <c r="F272" s="72" t="s">
        <v>297</v>
      </c>
      <c r="G272" s="71">
        <v>2763.25</v>
      </c>
      <c r="H272" s="72" t="s">
        <v>297</v>
      </c>
      <c r="I272" s="71">
        <v>2763.25</v>
      </c>
      <c r="J272" s="72" t="s">
        <v>223</v>
      </c>
      <c r="K272" s="70" t="s">
        <v>411</v>
      </c>
    </row>
    <row r="273" spans="1:11" ht="43.5" x14ac:dyDescent="0.5">
      <c r="A273" s="80"/>
      <c r="B273" s="89"/>
      <c r="C273" s="90"/>
      <c r="D273" s="90"/>
      <c r="E273" s="92" t="s">
        <v>202</v>
      </c>
      <c r="F273" s="79" t="s">
        <v>310</v>
      </c>
      <c r="G273" s="78">
        <v>1957</v>
      </c>
      <c r="H273" s="79" t="s">
        <v>310</v>
      </c>
      <c r="I273" s="78">
        <v>1957</v>
      </c>
      <c r="J273" s="79"/>
      <c r="K273" s="77" t="s">
        <v>412</v>
      </c>
    </row>
    <row r="274" spans="1:11" ht="43.5" x14ac:dyDescent="0.5">
      <c r="A274" s="80"/>
      <c r="B274" s="89"/>
      <c r="C274" s="90"/>
      <c r="D274" s="90"/>
      <c r="E274" s="92" t="s">
        <v>203</v>
      </c>
      <c r="F274" s="79" t="s">
        <v>346</v>
      </c>
      <c r="G274" s="78">
        <v>1480</v>
      </c>
      <c r="H274" s="79" t="s">
        <v>346</v>
      </c>
      <c r="I274" s="78">
        <v>1480</v>
      </c>
      <c r="J274" s="79"/>
      <c r="K274" s="77" t="s">
        <v>413</v>
      </c>
    </row>
    <row r="275" spans="1:11" ht="43.5" x14ac:dyDescent="0.5">
      <c r="A275" s="80"/>
      <c r="B275" s="89"/>
      <c r="C275" s="90"/>
      <c r="D275" s="90"/>
      <c r="E275" s="92">
        <v>2561</v>
      </c>
      <c r="F275" s="79" t="s">
        <v>369</v>
      </c>
      <c r="G275" s="78">
        <v>1050</v>
      </c>
      <c r="H275" s="79" t="s">
        <v>369</v>
      </c>
      <c r="I275" s="78">
        <v>1050</v>
      </c>
      <c r="J275" s="79"/>
      <c r="K275" s="77" t="s">
        <v>414</v>
      </c>
    </row>
    <row r="276" spans="1:11" ht="43.5" x14ac:dyDescent="0.5">
      <c r="A276" s="80"/>
      <c r="B276" s="89"/>
      <c r="C276" s="90"/>
      <c r="D276" s="90"/>
      <c r="E276" s="92"/>
      <c r="F276" s="79" t="s">
        <v>308</v>
      </c>
      <c r="G276" s="78">
        <v>910</v>
      </c>
      <c r="H276" s="79" t="s">
        <v>308</v>
      </c>
      <c r="I276" s="78">
        <v>910</v>
      </c>
      <c r="J276" s="79"/>
      <c r="K276" s="77" t="s">
        <v>415</v>
      </c>
    </row>
    <row r="277" spans="1:11" ht="43.5" x14ac:dyDescent="0.5">
      <c r="A277" s="80"/>
      <c r="B277" s="89"/>
      <c r="C277" s="90"/>
      <c r="D277" s="90"/>
      <c r="E277" s="92"/>
      <c r="F277" s="79" t="s">
        <v>305</v>
      </c>
      <c r="G277" s="78">
        <v>1350</v>
      </c>
      <c r="H277" s="79" t="s">
        <v>305</v>
      </c>
      <c r="I277" s="78">
        <v>1350</v>
      </c>
      <c r="J277" s="79"/>
      <c r="K277" s="77" t="s">
        <v>416</v>
      </c>
    </row>
    <row r="278" spans="1:11" ht="43.5" x14ac:dyDescent="0.5">
      <c r="A278" s="80"/>
      <c r="B278" s="89"/>
      <c r="C278" s="90"/>
      <c r="D278" s="90"/>
      <c r="E278" s="92"/>
      <c r="F278" s="79" t="s">
        <v>310</v>
      </c>
      <c r="G278" s="78">
        <v>220</v>
      </c>
      <c r="H278" s="79" t="s">
        <v>310</v>
      </c>
      <c r="I278" s="78">
        <v>220</v>
      </c>
      <c r="J278" s="79"/>
      <c r="K278" s="77" t="s">
        <v>417</v>
      </c>
    </row>
    <row r="279" spans="1:11" ht="43.5" x14ac:dyDescent="0.5">
      <c r="A279" s="80"/>
      <c r="B279" s="89"/>
      <c r="C279" s="90"/>
      <c r="D279" s="90"/>
      <c r="E279" s="92"/>
      <c r="F279" s="79" t="s">
        <v>310</v>
      </c>
      <c r="G279" s="78">
        <v>1010</v>
      </c>
      <c r="H279" s="79" t="s">
        <v>310</v>
      </c>
      <c r="I279" s="78">
        <v>1010</v>
      </c>
      <c r="J279" s="79"/>
      <c r="K279" s="77" t="s">
        <v>418</v>
      </c>
    </row>
    <row r="280" spans="1:11" ht="43.5" x14ac:dyDescent="0.5">
      <c r="A280" s="80"/>
      <c r="B280" s="89"/>
      <c r="C280" s="90"/>
      <c r="D280" s="90"/>
      <c r="E280" s="92"/>
      <c r="F280" s="79" t="s">
        <v>297</v>
      </c>
      <c r="G280" s="78">
        <v>5617</v>
      </c>
      <c r="H280" s="79" t="s">
        <v>297</v>
      </c>
      <c r="I280" s="78">
        <v>5617</v>
      </c>
      <c r="J280" s="79"/>
      <c r="K280" s="77" t="s">
        <v>419</v>
      </c>
    </row>
    <row r="281" spans="1:11" ht="43.5" x14ac:dyDescent="0.5">
      <c r="A281" s="80"/>
      <c r="B281" s="89"/>
      <c r="C281" s="90"/>
      <c r="D281" s="90"/>
      <c r="E281" s="92"/>
      <c r="F281" s="79" t="s">
        <v>312</v>
      </c>
      <c r="G281" s="78">
        <v>2065</v>
      </c>
      <c r="H281" s="79" t="s">
        <v>312</v>
      </c>
      <c r="I281" s="78">
        <v>2065</v>
      </c>
      <c r="J281" s="79"/>
      <c r="K281" s="77" t="s">
        <v>420</v>
      </c>
    </row>
    <row r="282" spans="1:11" ht="43.5" x14ac:dyDescent="0.5">
      <c r="A282" s="101"/>
      <c r="B282" s="95"/>
      <c r="C282" s="96"/>
      <c r="D282" s="96"/>
      <c r="E282" s="98"/>
      <c r="F282" s="99" t="s">
        <v>325</v>
      </c>
      <c r="G282" s="81">
        <v>2615</v>
      </c>
      <c r="H282" s="99" t="s">
        <v>325</v>
      </c>
      <c r="I282" s="81">
        <v>2615</v>
      </c>
      <c r="J282" s="99"/>
      <c r="K282" s="105" t="s">
        <v>421</v>
      </c>
    </row>
    <row r="283" spans="1:11" ht="43.5" x14ac:dyDescent="0.5">
      <c r="A283" s="107">
        <v>103</v>
      </c>
      <c r="B283" s="83" t="s">
        <v>296</v>
      </c>
      <c r="C283" s="84">
        <v>20679.5</v>
      </c>
      <c r="D283" s="84">
        <f>G283+G284+G285+G286+G287+G288</f>
        <v>20679.5</v>
      </c>
      <c r="E283" s="85" t="s">
        <v>113</v>
      </c>
      <c r="F283" s="72" t="s">
        <v>297</v>
      </c>
      <c r="G283" s="71">
        <v>257.5</v>
      </c>
      <c r="H283" s="72" t="s">
        <v>297</v>
      </c>
      <c r="I283" s="71">
        <v>257.5</v>
      </c>
      <c r="J283" s="79" t="s">
        <v>223</v>
      </c>
      <c r="K283" s="70" t="s">
        <v>422</v>
      </c>
    </row>
    <row r="284" spans="1:11" ht="43.5" x14ac:dyDescent="0.5">
      <c r="A284" s="80"/>
      <c r="B284" s="89"/>
      <c r="C284" s="90"/>
      <c r="D284" s="90"/>
      <c r="E284" s="92" t="s">
        <v>202</v>
      </c>
      <c r="F284" s="79" t="s">
        <v>297</v>
      </c>
      <c r="G284" s="78">
        <v>6627</v>
      </c>
      <c r="H284" s="79" t="s">
        <v>297</v>
      </c>
      <c r="I284" s="78">
        <v>6627</v>
      </c>
      <c r="J284" s="89"/>
      <c r="K284" s="77" t="s">
        <v>423</v>
      </c>
    </row>
    <row r="285" spans="1:11" ht="43.5" x14ac:dyDescent="0.5">
      <c r="A285" s="80"/>
      <c r="B285" s="89"/>
      <c r="C285" s="90"/>
      <c r="D285" s="90"/>
      <c r="E285" s="92" t="s">
        <v>203</v>
      </c>
      <c r="F285" s="79" t="s">
        <v>312</v>
      </c>
      <c r="G285" s="78">
        <v>1450</v>
      </c>
      <c r="H285" s="79" t="s">
        <v>312</v>
      </c>
      <c r="I285" s="78">
        <v>1450</v>
      </c>
      <c r="J285" s="79"/>
      <c r="K285" s="77" t="s">
        <v>424</v>
      </c>
    </row>
    <row r="286" spans="1:11" ht="43.5" x14ac:dyDescent="0.5">
      <c r="A286" s="80"/>
      <c r="B286" s="89"/>
      <c r="C286" s="90"/>
      <c r="D286" s="90"/>
      <c r="E286" s="92">
        <v>2561</v>
      </c>
      <c r="F286" s="79" t="s">
        <v>312</v>
      </c>
      <c r="G286" s="78">
        <v>9269</v>
      </c>
      <c r="H286" s="79" t="s">
        <v>312</v>
      </c>
      <c r="I286" s="78">
        <v>9269</v>
      </c>
      <c r="J286" s="79"/>
      <c r="K286" s="77" t="s">
        <v>425</v>
      </c>
    </row>
    <row r="287" spans="1:11" ht="43.5" x14ac:dyDescent="0.5">
      <c r="A287" s="80"/>
      <c r="B287" s="89"/>
      <c r="C287" s="90"/>
      <c r="D287" s="90"/>
      <c r="E287" s="92"/>
      <c r="F287" s="79" t="s">
        <v>310</v>
      </c>
      <c r="G287" s="78">
        <v>626</v>
      </c>
      <c r="H287" s="79" t="s">
        <v>310</v>
      </c>
      <c r="I287" s="78">
        <v>626</v>
      </c>
      <c r="J287" s="79"/>
      <c r="K287" s="77" t="s">
        <v>426</v>
      </c>
    </row>
    <row r="288" spans="1:11" ht="43.5" x14ac:dyDescent="0.5">
      <c r="A288" s="101"/>
      <c r="B288" s="95"/>
      <c r="C288" s="96"/>
      <c r="D288" s="96"/>
      <c r="E288" s="98"/>
      <c r="F288" s="99" t="s">
        <v>325</v>
      </c>
      <c r="G288" s="81">
        <v>2450</v>
      </c>
      <c r="H288" s="99" t="s">
        <v>325</v>
      </c>
      <c r="I288" s="81">
        <v>2450</v>
      </c>
      <c r="J288" s="99"/>
      <c r="K288" s="105" t="s">
        <v>427</v>
      </c>
    </row>
    <row r="289" spans="1:11" ht="43.5" x14ac:dyDescent="0.5">
      <c r="A289" s="107">
        <v>104</v>
      </c>
      <c r="B289" s="83" t="s">
        <v>296</v>
      </c>
      <c r="C289" s="84">
        <v>19570</v>
      </c>
      <c r="D289" s="84">
        <f>G289+G290+G291+G292+G293+G294+G295+G296</f>
        <v>19570</v>
      </c>
      <c r="E289" s="85" t="s">
        <v>113</v>
      </c>
      <c r="F289" s="72" t="s">
        <v>312</v>
      </c>
      <c r="G289" s="71">
        <v>7593</v>
      </c>
      <c r="H289" s="72" t="s">
        <v>312</v>
      </c>
      <c r="I289" s="71">
        <v>7593</v>
      </c>
      <c r="J289" s="72" t="s">
        <v>223</v>
      </c>
      <c r="K289" s="70" t="s">
        <v>428</v>
      </c>
    </row>
    <row r="290" spans="1:11" ht="43.5" x14ac:dyDescent="0.5">
      <c r="A290" s="80"/>
      <c r="B290" s="89"/>
      <c r="C290" s="90"/>
      <c r="D290" s="90"/>
      <c r="E290" s="92" t="s">
        <v>202</v>
      </c>
      <c r="F290" s="79" t="s">
        <v>312</v>
      </c>
      <c r="G290" s="78">
        <v>566</v>
      </c>
      <c r="H290" s="79" t="s">
        <v>312</v>
      </c>
      <c r="I290" s="78">
        <v>566</v>
      </c>
      <c r="J290" s="79"/>
      <c r="K290" s="77" t="s">
        <v>429</v>
      </c>
    </row>
    <row r="291" spans="1:11" ht="43.5" x14ac:dyDescent="0.5">
      <c r="A291" s="80"/>
      <c r="B291" s="89"/>
      <c r="C291" s="90"/>
      <c r="D291" s="90"/>
      <c r="E291" s="92" t="s">
        <v>203</v>
      </c>
      <c r="F291" s="79" t="s">
        <v>297</v>
      </c>
      <c r="G291" s="78">
        <v>460</v>
      </c>
      <c r="H291" s="79" t="s">
        <v>297</v>
      </c>
      <c r="I291" s="78">
        <v>460</v>
      </c>
      <c r="J291" s="79"/>
      <c r="K291" s="77" t="s">
        <v>430</v>
      </c>
    </row>
    <row r="292" spans="1:11" ht="43.5" x14ac:dyDescent="0.5">
      <c r="A292" s="80"/>
      <c r="B292" s="89"/>
      <c r="C292" s="90"/>
      <c r="D292" s="90"/>
      <c r="E292" s="92">
        <v>2561</v>
      </c>
      <c r="F292" s="79" t="s">
        <v>308</v>
      </c>
      <c r="G292" s="78">
        <v>910</v>
      </c>
      <c r="H292" s="79" t="s">
        <v>308</v>
      </c>
      <c r="I292" s="78">
        <v>910</v>
      </c>
      <c r="J292" s="79"/>
      <c r="K292" s="77" t="s">
        <v>431</v>
      </c>
    </row>
    <row r="293" spans="1:11" ht="43.5" x14ac:dyDescent="0.5">
      <c r="A293" s="80"/>
      <c r="B293" s="89"/>
      <c r="C293" s="90"/>
      <c r="D293" s="90"/>
      <c r="E293" s="92"/>
      <c r="F293" s="79" t="s">
        <v>297</v>
      </c>
      <c r="G293" s="78">
        <v>6216</v>
      </c>
      <c r="H293" s="79" t="s">
        <v>297</v>
      </c>
      <c r="I293" s="78">
        <v>6216</v>
      </c>
      <c r="J293" s="79"/>
      <c r="K293" s="77" t="s">
        <v>432</v>
      </c>
    </row>
    <row r="294" spans="1:11" ht="43.5" x14ac:dyDescent="0.5">
      <c r="A294" s="80"/>
      <c r="B294" s="89"/>
      <c r="C294" s="90"/>
      <c r="D294" s="90"/>
      <c r="E294" s="92"/>
      <c r="F294" s="79" t="s">
        <v>305</v>
      </c>
      <c r="G294" s="78">
        <v>2900</v>
      </c>
      <c r="H294" s="79" t="s">
        <v>305</v>
      </c>
      <c r="I294" s="78">
        <v>2900</v>
      </c>
      <c r="J294" s="79"/>
      <c r="K294" s="77" t="s">
        <v>433</v>
      </c>
    </row>
    <row r="295" spans="1:11" ht="43.5" x14ac:dyDescent="0.5">
      <c r="A295" s="80"/>
      <c r="B295" s="89"/>
      <c r="C295" s="90"/>
      <c r="D295" s="90"/>
      <c r="E295" s="92"/>
      <c r="F295" s="79" t="s">
        <v>310</v>
      </c>
      <c r="G295" s="78">
        <v>645</v>
      </c>
      <c r="H295" s="79" t="s">
        <v>310</v>
      </c>
      <c r="I295" s="78">
        <v>645</v>
      </c>
      <c r="J295" s="79"/>
      <c r="K295" s="77" t="s">
        <v>434</v>
      </c>
    </row>
    <row r="296" spans="1:11" ht="43.5" x14ac:dyDescent="0.5">
      <c r="A296" s="101"/>
      <c r="B296" s="95"/>
      <c r="C296" s="96"/>
      <c r="D296" s="96"/>
      <c r="E296" s="98"/>
      <c r="F296" s="99" t="s">
        <v>297</v>
      </c>
      <c r="G296" s="81">
        <v>280</v>
      </c>
      <c r="H296" s="99" t="s">
        <v>297</v>
      </c>
      <c r="I296" s="81">
        <v>280</v>
      </c>
      <c r="J296" s="99"/>
      <c r="K296" s="105" t="s">
        <v>435</v>
      </c>
    </row>
    <row r="297" spans="1:11" ht="43.5" x14ac:dyDescent="0.5">
      <c r="A297" s="107">
        <v>105</v>
      </c>
      <c r="B297" s="83" t="s">
        <v>436</v>
      </c>
      <c r="C297" s="84">
        <v>1400</v>
      </c>
      <c r="D297" s="84">
        <v>1400</v>
      </c>
      <c r="E297" s="85" t="s">
        <v>113</v>
      </c>
      <c r="F297" s="72" t="s">
        <v>437</v>
      </c>
      <c r="G297" s="71">
        <v>1400</v>
      </c>
      <c r="H297" s="72" t="s">
        <v>437</v>
      </c>
      <c r="I297" s="71">
        <v>1400</v>
      </c>
      <c r="J297" s="72" t="s">
        <v>223</v>
      </c>
      <c r="K297" s="70" t="s">
        <v>438</v>
      </c>
    </row>
    <row r="298" spans="1:11" x14ac:dyDescent="0.5">
      <c r="A298" s="80"/>
      <c r="B298" s="89"/>
      <c r="C298" s="90"/>
      <c r="D298" s="90"/>
      <c r="E298" s="92" t="s">
        <v>202</v>
      </c>
      <c r="F298" s="79"/>
      <c r="G298" s="78"/>
      <c r="H298" s="79"/>
      <c r="I298" s="78"/>
      <c r="J298" s="79"/>
      <c r="K298" s="77"/>
    </row>
    <row r="299" spans="1:11" x14ac:dyDescent="0.5">
      <c r="A299" s="80"/>
      <c r="B299" s="89"/>
      <c r="C299" s="90"/>
      <c r="D299" s="90"/>
      <c r="E299" s="92" t="s">
        <v>203</v>
      </c>
      <c r="F299" s="79"/>
      <c r="G299" s="78"/>
      <c r="H299" s="79"/>
      <c r="I299" s="78"/>
      <c r="J299" s="79"/>
      <c r="K299" s="77"/>
    </row>
    <row r="300" spans="1:11" x14ac:dyDescent="0.5">
      <c r="A300" s="101"/>
      <c r="B300" s="95"/>
      <c r="C300" s="96"/>
      <c r="D300" s="96"/>
      <c r="E300" s="98">
        <v>2561</v>
      </c>
      <c r="F300" s="99"/>
      <c r="G300" s="81"/>
      <c r="H300" s="99"/>
      <c r="I300" s="81"/>
      <c r="J300" s="99"/>
      <c r="K300" s="105"/>
    </row>
    <row r="301" spans="1:11" ht="43.5" x14ac:dyDescent="0.5">
      <c r="A301" s="107">
        <v>106</v>
      </c>
      <c r="B301" s="83" t="s">
        <v>439</v>
      </c>
      <c r="C301" s="84">
        <v>4897</v>
      </c>
      <c r="D301" s="84">
        <f>G301+G302+G303</f>
        <v>4897</v>
      </c>
      <c r="E301" s="85" t="s">
        <v>113</v>
      </c>
      <c r="F301" s="72" t="s">
        <v>440</v>
      </c>
      <c r="G301" s="165">
        <v>3951</v>
      </c>
      <c r="H301" s="72" t="s">
        <v>440</v>
      </c>
      <c r="I301" s="71">
        <v>3951</v>
      </c>
      <c r="J301" s="72" t="s">
        <v>223</v>
      </c>
      <c r="K301" s="135" t="s">
        <v>441</v>
      </c>
    </row>
    <row r="302" spans="1:11" ht="43.5" x14ac:dyDescent="0.5">
      <c r="A302" s="80"/>
      <c r="B302" s="89" t="s">
        <v>442</v>
      </c>
      <c r="C302" s="90"/>
      <c r="D302" s="90"/>
      <c r="E302" s="92" t="s">
        <v>202</v>
      </c>
      <c r="F302" s="79"/>
      <c r="G302" s="165">
        <v>245</v>
      </c>
      <c r="H302" s="79"/>
      <c r="I302" s="78">
        <v>245</v>
      </c>
      <c r="J302" s="79"/>
      <c r="K302" s="113" t="s">
        <v>443</v>
      </c>
    </row>
    <row r="303" spans="1:11" ht="43.5" x14ac:dyDescent="0.5">
      <c r="A303" s="80"/>
      <c r="B303" s="89"/>
      <c r="C303" s="90"/>
      <c r="D303" s="90"/>
      <c r="E303" s="92" t="s">
        <v>203</v>
      </c>
      <c r="F303" s="79"/>
      <c r="G303" s="166">
        <v>701</v>
      </c>
      <c r="H303" s="79"/>
      <c r="I303" s="78">
        <v>701</v>
      </c>
      <c r="J303" s="79"/>
      <c r="K303" s="77" t="s">
        <v>444</v>
      </c>
    </row>
    <row r="304" spans="1:11" x14ac:dyDescent="0.5">
      <c r="A304" s="101"/>
      <c r="B304" s="95"/>
      <c r="C304" s="96"/>
      <c r="D304" s="96"/>
      <c r="E304" s="98">
        <v>2561</v>
      </c>
      <c r="F304" s="99"/>
      <c r="G304" s="81"/>
      <c r="H304" s="99"/>
      <c r="I304" s="81"/>
      <c r="J304" s="99"/>
      <c r="K304" s="105"/>
    </row>
    <row r="305" spans="1:11" ht="43.5" x14ac:dyDescent="0.5">
      <c r="A305" s="167">
        <v>107</v>
      </c>
      <c r="B305" s="128" t="s">
        <v>445</v>
      </c>
      <c r="C305" s="129">
        <v>7800</v>
      </c>
      <c r="D305" s="129">
        <v>7800</v>
      </c>
      <c r="E305" s="130" t="s">
        <v>113</v>
      </c>
      <c r="F305" s="131" t="s">
        <v>446</v>
      </c>
      <c r="G305" s="134">
        <v>7800</v>
      </c>
      <c r="H305" s="131" t="s">
        <v>446</v>
      </c>
      <c r="I305" s="134">
        <v>7800</v>
      </c>
      <c r="J305" s="131" t="s">
        <v>223</v>
      </c>
      <c r="K305" s="135" t="s">
        <v>447</v>
      </c>
    </row>
    <row r="306" spans="1:11" x14ac:dyDescent="0.5">
      <c r="A306" s="109"/>
      <c r="B306" s="120"/>
      <c r="C306" s="121"/>
      <c r="D306" s="121"/>
      <c r="E306" s="122" t="s">
        <v>202</v>
      </c>
      <c r="F306" s="115"/>
      <c r="G306" s="123"/>
      <c r="H306" s="115"/>
      <c r="I306" s="123"/>
      <c r="J306" s="115"/>
      <c r="K306" s="113"/>
    </row>
    <row r="307" spans="1:11" x14ac:dyDescent="0.5">
      <c r="A307" s="109"/>
      <c r="B307" s="120"/>
      <c r="C307" s="121"/>
      <c r="D307" s="121"/>
      <c r="E307" s="122" t="s">
        <v>203</v>
      </c>
      <c r="F307" s="115"/>
      <c r="G307" s="123"/>
      <c r="H307" s="115"/>
      <c r="I307" s="123"/>
      <c r="J307" s="115"/>
      <c r="K307" s="113"/>
    </row>
    <row r="308" spans="1:11" x14ac:dyDescent="0.5">
      <c r="A308" s="168"/>
      <c r="B308" s="140"/>
      <c r="C308" s="141"/>
      <c r="D308" s="141"/>
      <c r="E308" s="142">
        <v>2561</v>
      </c>
      <c r="F308" s="143"/>
      <c r="G308" s="169"/>
      <c r="H308" s="143"/>
      <c r="I308" s="169"/>
      <c r="J308" s="143"/>
      <c r="K308" s="147"/>
    </row>
    <row r="309" spans="1:11" ht="43.5" x14ac:dyDescent="0.5">
      <c r="A309" s="107">
        <v>108</v>
      </c>
      <c r="B309" s="83" t="s">
        <v>436</v>
      </c>
      <c r="C309" s="84">
        <v>1400</v>
      </c>
      <c r="D309" s="84">
        <v>1400</v>
      </c>
      <c r="E309" s="85" t="s">
        <v>113</v>
      </c>
      <c r="F309" s="72" t="s">
        <v>437</v>
      </c>
      <c r="G309" s="71">
        <v>1400</v>
      </c>
      <c r="H309" s="72" t="s">
        <v>437</v>
      </c>
      <c r="I309" s="71">
        <v>1400</v>
      </c>
      <c r="J309" s="72" t="s">
        <v>223</v>
      </c>
      <c r="K309" s="70" t="s">
        <v>448</v>
      </c>
    </row>
    <row r="310" spans="1:11" x14ac:dyDescent="0.5">
      <c r="A310" s="80"/>
      <c r="B310" s="89"/>
      <c r="C310" s="90"/>
      <c r="D310" s="90"/>
      <c r="E310" s="92" t="s">
        <v>202</v>
      </c>
      <c r="F310" s="79"/>
      <c r="G310" s="78"/>
      <c r="H310" s="79"/>
      <c r="I310" s="78"/>
      <c r="J310" s="79"/>
      <c r="K310" s="77"/>
    </row>
    <row r="311" spans="1:11" x14ac:dyDescent="0.5">
      <c r="A311" s="80"/>
      <c r="B311" s="89"/>
      <c r="C311" s="90"/>
      <c r="D311" s="90"/>
      <c r="E311" s="92" t="s">
        <v>203</v>
      </c>
      <c r="F311" s="79"/>
      <c r="G311" s="78"/>
      <c r="H311" s="79"/>
      <c r="I311" s="78"/>
      <c r="J311" s="79"/>
      <c r="K311" s="77"/>
    </row>
    <row r="312" spans="1:11" x14ac:dyDescent="0.5">
      <c r="A312" s="101"/>
      <c r="B312" s="95"/>
      <c r="C312" s="96"/>
      <c r="D312" s="96"/>
      <c r="E312" s="98">
        <v>2561</v>
      </c>
      <c r="F312" s="99"/>
      <c r="G312" s="81"/>
      <c r="H312" s="99"/>
      <c r="I312" s="81"/>
      <c r="J312" s="99"/>
      <c r="K312" s="105"/>
    </row>
    <row r="313" spans="1:11" ht="43.5" x14ac:dyDescent="0.5">
      <c r="A313" s="167">
        <v>109</v>
      </c>
      <c r="B313" s="128" t="s">
        <v>449</v>
      </c>
      <c r="C313" s="129">
        <v>1362</v>
      </c>
      <c r="D313" s="129">
        <f>G313+G314</f>
        <v>1362</v>
      </c>
      <c r="E313" s="130" t="s">
        <v>113</v>
      </c>
      <c r="F313" s="131" t="s">
        <v>450</v>
      </c>
      <c r="G313" s="134">
        <v>1362</v>
      </c>
      <c r="H313" s="131" t="s">
        <v>450</v>
      </c>
      <c r="I313" s="134">
        <v>1362</v>
      </c>
      <c r="J313" s="131" t="s">
        <v>223</v>
      </c>
      <c r="K313" s="135" t="s">
        <v>451</v>
      </c>
    </row>
    <row r="314" spans="1:11" x14ac:dyDescent="0.5">
      <c r="A314" s="109"/>
      <c r="B314" s="120" t="s">
        <v>452</v>
      </c>
      <c r="C314" s="121"/>
      <c r="D314" s="121"/>
      <c r="E314" s="122" t="s">
        <v>202</v>
      </c>
      <c r="F314" s="115"/>
      <c r="G314" s="123"/>
      <c r="H314" s="115"/>
      <c r="I314" s="123"/>
      <c r="J314" s="115"/>
      <c r="K314" s="113"/>
    </row>
    <row r="315" spans="1:11" x14ac:dyDescent="0.5">
      <c r="A315" s="109"/>
      <c r="B315" s="120"/>
      <c r="C315" s="121"/>
      <c r="D315" s="121"/>
      <c r="E315" s="122" t="s">
        <v>203</v>
      </c>
      <c r="F315" s="115"/>
      <c r="G315" s="123"/>
      <c r="H315" s="115"/>
      <c r="I315" s="123"/>
      <c r="J315" s="115"/>
      <c r="K315" s="113"/>
    </row>
    <row r="316" spans="1:11" x14ac:dyDescent="0.5">
      <c r="A316" s="168"/>
      <c r="B316" s="140"/>
      <c r="C316" s="141"/>
      <c r="D316" s="141"/>
      <c r="E316" s="142">
        <v>2561</v>
      </c>
      <c r="F316" s="143"/>
      <c r="G316" s="169"/>
      <c r="H316" s="143"/>
      <c r="I316" s="169"/>
      <c r="J316" s="143"/>
      <c r="K316" s="147"/>
    </row>
    <row r="317" spans="1:11" ht="43.5" x14ac:dyDescent="0.5">
      <c r="A317" s="167">
        <v>110</v>
      </c>
      <c r="B317" s="83" t="s">
        <v>453</v>
      </c>
      <c r="C317" s="84">
        <v>3932</v>
      </c>
      <c r="D317" s="84">
        <f>G317+G318+G319</f>
        <v>3932</v>
      </c>
      <c r="E317" s="85" t="s">
        <v>113</v>
      </c>
      <c r="F317" s="72" t="s">
        <v>454</v>
      </c>
      <c r="G317" s="71">
        <v>360</v>
      </c>
      <c r="H317" s="72" t="s">
        <v>454</v>
      </c>
      <c r="I317" s="71">
        <v>360</v>
      </c>
      <c r="J317" s="72" t="s">
        <v>223</v>
      </c>
      <c r="K317" s="70" t="s">
        <v>455</v>
      </c>
    </row>
    <row r="318" spans="1:11" ht="43.5" x14ac:dyDescent="0.5">
      <c r="A318" s="80"/>
      <c r="B318" s="89"/>
      <c r="C318" s="90"/>
      <c r="D318" s="90"/>
      <c r="E318" s="92" t="s">
        <v>202</v>
      </c>
      <c r="F318" s="79" t="s">
        <v>456</v>
      </c>
      <c r="G318" s="78">
        <v>1697</v>
      </c>
      <c r="H318" s="79" t="s">
        <v>456</v>
      </c>
      <c r="I318" s="78">
        <v>1697</v>
      </c>
      <c r="J318" s="79"/>
      <c r="K318" s="77" t="s">
        <v>457</v>
      </c>
    </row>
    <row r="319" spans="1:11" ht="43.5" x14ac:dyDescent="0.5">
      <c r="A319" s="80"/>
      <c r="B319" s="89"/>
      <c r="C319" s="90"/>
      <c r="D319" s="90"/>
      <c r="E319" s="92" t="s">
        <v>203</v>
      </c>
      <c r="F319" s="79" t="s">
        <v>458</v>
      </c>
      <c r="G319" s="78">
        <v>1875</v>
      </c>
      <c r="H319" s="79" t="s">
        <v>458</v>
      </c>
      <c r="I319" s="78">
        <v>1875</v>
      </c>
      <c r="J319" s="79"/>
      <c r="K319" s="77" t="s">
        <v>459</v>
      </c>
    </row>
    <row r="320" spans="1:11" x14ac:dyDescent="0.5">
      <c r="A320" s="101"/>
      <c r="B320" s="95"/>
      <c r="C320" s="96"/>
      <c r="D320" s="96"/>
      <c r="E320" s="98">
        <v>2561</v>
      </c>
      <c r="F320" s="99"/>
      <c r="G320" s="81"/>
      <c r="H320" s="99"/>
      <c r="I320" s="81"/>
      <c r="J320" s="99"/>
      <c r="K320" s="105"/>
    </row>
    <row r="321" spans="1:11" ht="43.5" x14ac:dyDescent="0.5">
      <c r="A321" s="167">
        <v>111</v>
      </c>
      <c r="B321" s="83" t="s">
        <v>460</v>
      </c>
      <c r="C321" s="84">
        <v>905</v>
      </c>
      <c r="D321" s="84">
        <f>G321</f>
        <v>905</v>
      </c>
      <c r="E321" s="85" t="s">
        <v>113</v>
      </c>
      <c r="F321" s="72" t="s">
        <v>458</v>
      </c>
      <c r="G321" s="71">
        <v>905</v>
      </c>
      <c r="H321" s="72" t="s">
        <v>458</v>
      </c>
      <c r="I321" s="71">
        <v>905</v>
      </c>
      <c r="J321" s="72" t="s">
        <v>223</v>
      </c>
      <c r="K321" s="135" t="s">
        <v>461</v>
      </c>
    </row>
    <row r="322" spans="1:11" x14ac:dyDescent="0.5">
      <c r="A322" s="80"/>
      <c r="B322" s="89"/>
      <c r="C322" s="90"/>
      <c r="D322" s="90"/>
      <c r="E322" s="92" t="s">
        <v>202</v>
      </c>
      <c r="F322" s="79"/>
      <c r="G322" s="78"/>
      <c r="H322" s="79"/>
      <c r="I322" s="78"/>
      <c r="J322" s="79"/>
      <c r="K322" s="77"/>
    </row>
    <row r="323" spans="1:11" x14ac:dyDescent="0.5">
      <c r="A323" s="80"/>
      <c r="B323" s="89"/>
      <c r="C323" s="90"/>
      <c r="D323" s="90"/>
      <c r="E323" s="92" t="s">
        <v>203</v>
      </c>
      <c r="F323" s="79"/>
      <c r="G323" s="78"/>
      <c r="H323" s="79"/>
      <c r="I323" s="78"/>
      <c r="J323" s="79"/>
      <c r="K323" s="77"/>
    </row>
    <row r="324" spans="1:11" x14ac:dyDescent="0.5">
      <c r="A324" s="101"/>
      <c r="B324" s="95"/>
      <c r="C324" s="96"/>
      <c r="D324" s="96"/>
      <c r="E324" s="98">
        <v>2561</v>
      </c>
      <c r="F324" s="99"/>
      <c r="G324" s="81"/>
      <c r="H324" s="99"/>
      <c r="I324" s="81"/>
      <c r="J324" s="99"/>
      <c r="K324" s="105"/>
    </row>
    <row r="325" spans="1:11" ht="43.5" x14ac:dyDescent="0.5">
      <c r="A325" s="107">
        <v>112</v>
      </c>
      <c r="B325" s="83" t="s">
        <v>462</v>
      </c>
      <c r="C325" s="84">
        <v>3500</v>
      </c>
      <c r="D325" s="84">
        <v>3500</v>
      </c>
      <c r="E325" s="85" t="s">
        <v>113</v>
      </c>
      <c r="F325" s="72" t="s">
        <v>463</v>
      </c>
      <c r="G325" s="71">
        <v>3500</v>
      </c>
      <c r="H325" s="72" t="s">
        <v>463</v>
      </c>
      <c r="I325" s="71">
        <v>3500</v>
      </c>
      <c r="J325" s="72" t="s">
        <v>223</v>
      </c>
      <c r="K325" s="70" t="s">
        <v>464</v>
      </c>
    </row>
    <row r="326" spans="1:11" x14ac:dyDescent="0.5">
      <c r="A326" s="80"/>
      <c r="B326" s="89"/>
      <c r="C326" s="90"/>
      <c r="D326" s="90"/>
      <c r="E326" s="92"/>
      <c r="F326" s="79" t="s">
        <v>465</v>
      </c>
      <c r="G326" s="78">
        <v>4000</v>
      </c>
      <c r="H326" s="79"/>
      <c r="I326" s="78"/>
      <c r="J326" s="79"/>
      <c r="K326" s="77"/>
    </row>
    <row r="327" spans="1:11" x14ac:dyDescent="0.5">
      <c r="A327" s="101"/>
      <c r="B327" s="95"/>
      <c r="C327" s="96"/>
      <c r="D327" s="96"/>
      <c r="E327" s="98"/>
      <c r="F327" s="99"/>
      <c r="G327" s="81"/>
      <c r="H327" s="99"/>
      <c r="I327" s="81"/>
      <c r="J327" s="99"/>
      <c r="K327" s="105"/>
    </row>
    <row r="328" spans="1:11" ht="43.5" x14ac:dyDescent="0.5">
      <c r="A328" s="107">
        <v>113</v>
      </c>
      <c r="B328" s="83" t="s">
        <v>466</v>
      </c>
      <c r="C328" s="84">
        <v>8900</v>
      </c>
      <c r="D328" s="84">
        <v>8900</v>
      </c>
      <c r="E328" s="85" t="s">
        <v>113</v>
      </c>
      <c r="F328" s="72" t="s">
        <v>467</v>
      </c>
      <c r="G328" s="71">
        <v>8900</v>
      </c>
      <c r="H328" s="72" t="s">
        <v>467</v>
      </c>
      <c r="I328" s="71">
        <v>8900</v>
      </c>
      <c r="J328" s="72" t="s">
        <v>223</v>
      </c>
      <c r="K328" s="70" t="s">
        <v>468</v>
      </c>
    </row>
    <row r="329" spans="1:11" x14ac:dyDescent="0.5">
      <c r="A329" s="80"/>
      <c r="B329" s="120" t="s">
        <v>469</v>
      </c>
      <c r="C329" s="90"/>
      <c r="D329" s="90"/>
      <c r="E329" s="92"/>
      <c r="F329" s="79" t="s">
        <v>470</v>
      </c>
      <c r="G329" s="78">
        <v>10000</v>
      </c>
      <c r="H329" s="79"/>
      <c r="I329" s="78"/>
      <c r="J329" s="79"/>
      <c r="K329" s="77"/>
    </row>
    <row r="330" spans="1:11" ht="43.5" x14ac:dyDescent="0.5">
      <c r="A330" s="82">
        <v>114</v>
      </c>
      <c r="B330" s="83" t="s">
        <v>471</v>
      </c>
      <c r="C330" s="124">
        <v>12200</v>
      </c>
      <c r="D330" s="84">
        <v>12200</v>
      </c>
      <c r="E330" s="85" t="s">
        <v>113</v>
      </c>
      <c r="F330" s="72" t="s">
        <v>472</v>
      </c>
      <c r="G330" s="71">
        <v>12200</v>
      </c>
      <c r="H330" s="72" t="s">
        <v>472</v>
      </c>
      <c r="I330" s="71">
        <v>12200</v>
      </c>
      <c r="J330" s="72" t="s">
        <v>223</v>
      </c>
      <c r="K330" s="170" t="s">
        <v>473</v>
      </c>
    </row>
    <row r="331" spans="1:11" x14ac:dyDescent="0.5">
      <c r="A331" s="118"/>
      <c r="B331" s="95"/>
      <c r="C331" s="97"/>
      <c r="D331" s="96"/>
      <c r="E331" s="98"/>
      <c r="F331" s="99" t="s">
        <v>474</v>
      </c>
      <c r="G331" s="81">
        <v>14120</v>
      </c>
      <c r="H331" s="99"/>
      <c r="I331" s="81"/>
      <c r="J331" s="99"/>
      <c r="K331" s="105"/>
    </row>
  </sheetData>
  <mergeCells count="63">
    <mergeCell ref="J83:J84"/>
    <mergeCell ref="A83:A84"/>
    <mergeCell ref="B83:B84"/>
    <mergeCell ref="C83:C84"/>
    <mergeCell ref="D83:D84"/>
    <mergeCell ref="E83:E84"/>
    <mergeCell ref="D8:D9"/>
    <mergeCell ref="A17:A18"/>
    <mergeCell ref="B17:B18"/>
    <mergeCell ref="C17:C18"/>
    <mergeCell ref="D17:D18"/>
    <mergeCell ref="A8:A9"/>
    <mergeCell ref="D68:D70"/>
    <mergeCell ref="E68:E70"/>
    <mergeCell ref="J68:J70"/>
    <mergeCell ref="A1:K1"/>
    <mergeCell ref="A2:K2"/>
    <mergeCell ref="A3:K3"/>
    <mergeCell ref="A4:A5"/>
    <mergeCell ref="B4:B5"/>
    <mergeCell ref="C4:C5"/>
    <mergeCell ref="D4:D5"/>
    <mergeCell ref="E4:E5"/>
    <mergeCell ref="F4:G5"/>
    <mergeCell ref="H4:I5"/>
    <mergeCell ref="J4:J5"/>
    <mergeCell ref="B8:B9"/>
    <mergeCell ref="C8:C9"/>
    <mergeCell ref="A61:A63"/>
    <mergeCell ref="B61:B63"/>
    <mergeCell ref="A67:A70"/>
    <mergeCell ref="B67:B70"/>
    <mergeCell ref="C68:C70"/>
    <mergeCell ref="J71:J72"/>
    <mergeCell ref="A73:A74"/>
    <mergeCell ref="B73:B74"/>
    <mergeCell ref="C73:C74"/>
    <mergeCell ref="D73:D74"/>
    <mergeCell ref="E73:E74"/>
    <mergeCell ref="J73:J74"/>
    <mergeCell ref="A71:A72"/>
    <mergeCell ref="B71:B72"/>
    <mergeCell ref="C71:C72"/>
    <mergeCell ref="D71:D72"/>
    <mergeCell ref="E71:E72"/>
    <mergeCell ref="J75:J76"/>
    <mergeCell ref="A77:A78"/>
    <mergeCell ref="B77:B78"/>
    <mergeCell ref="E77:E78"/>
    <mergeCell ref="J77:J78"/>
    <mergeCell ref="A75:A76"/>
    <mergeCell ref="B75:B76"/>
    <mergeCell ref="C75:C76"/>
    <mergeCell ref="D75:D76"/>
    <mergeCell ref="E75:E76"/>
    <mergeCell ref="A79:A80"/>
    <mergeCell ref="B79:B80"/>
    <mergeCell ref="E79:E80"/>
    <mergeCell ref="J79:J80"/>
    <mergeCell ref="A81:A82"/>
    <mergeCell ref="B81:B82"/>
    <mergeCell ref="E81:E82"/>
    <mergeCell ref="J81:J82"/>
  </mergeCells>
  <phoneticPr fontId="3" type="noConversion"/>
  <printOptions horizontalCentered="1"/>
  <pageMargins left="0.31496062992126" right="0.31496062992126" top="0.35433070866141703" bottom="0.35433070866141703" header="0.118110236220472" footer="0.118110236220472"/>
  <pageSetup paperSize="9" scale="60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2</vt:i4>
      </vt:variant>
    </vt:vector>
  </HeadingPairs>
  <TitlesOfParts>
    <vt:vector size="3" baseType="lpstr">
      <vt:lpstr>ธ.ค.65</vt:lpstr>
      <vt:lpstr>ธ.ค.65!Print_Area</vt:lpstr>
      <vt:lpstr>ธ.ค.65!Print_Titles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COMIT</dc:creator>
  <cp:lastModifiedBy>LENOVO-PATSADU</cp:lastModifiedBy>
  <cp:lastPrinted>2023-01-11T09:01:48Z</cp:lastPrinted>
  <dcterms:created xsi:type="dcterms:W3CDTF">2023-01-03T08:39:11Z</dcterms:created>
  <dcterms:modified xsi:type="dcterms:W3CDTF">2023-01-11T09:25:12Z</dcterms:modified>
</cp:coreProperties>
</file>